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03B9CBB-8D92-437C-83CE-574CDC3B8D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3" r:id="rId2"/>
    <sheet name="Arvo-ottelu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3" l="1"/>
  <c r="N17" i="3"/>
  <c r="M17" i="3"/>
  <c r="L17" i="3"/>
  <c r="K17" i="3" l="1"/>
  <c r="AS14" i="3" l="1"/>
  <c r="AQ14" i="3"/>
  <c r="AP14" i="3"/>
  <c r="AO14" i="3"/>
  <c r="AN14" i="3"/>
  <c r="AM14" i="3"/>
  <c r="AG14" i="3"/>
  <c r="K19" i="3" s="1"/>
  <c r="AE14" i="3"/>
  <c r="I19" i="3" s="1"/>
  <c r="AD14" i="3"/>
  <c r="AC14" i="3"/>
  <c r="G19" i="3" s="1"/>
  <c r="AB14" i="3"/>
  <c r="AA14" i="3"/>
  <c r="E19" i="3" s="1"/>
  <c r="W14" i="3"/>
  <c r="U14" i="3"/>
  <c r="V14" i="3" s="1"/>
  <c r="T14" i="3"/>
  <c r="S14" i="3"/>
  <c r="R14" i="3"/>
  <c r="Q14" i="3"/>
  <c r="K14" i="3"/>
  <c r="K18" i="3" s="1"/>
  <c r="I14" i="3"/>
  <c r="H14" i="3"/>
  <c r="H18" i="3" s="1"/>
  <c r="G14" i="3"/>
  <c r="G18" i="3" s="1"/>
  <c r="G20" i="3" s="1"/>
  <c r="F14" i="3"/>
  <c r="F18" i="3" s="1"/>
  <c r="E14" i="3"/>
  <c r="E18" i="3" s="1"/>
  <c r="E20" i="3" s="1"/>
  <c r="I18" i="3" l="1"/>
  <c r="J18" i="3" s="1"/>
  <c r="J14" i="3"/>
  <c r="I20" i="3"/>
  <c r="O20" i="3" s="1"/>
  <c r="N18" i="3"/>
  <c r="L18" i="3"/>
  <c r="M18" i="3"/>
  <c r="AR14" i="3"/>
  <c r="F19" i="3"/>
  <c r="H19" i="3"/>
  <c r="H20" i="3" s="1"/>
  <c r="M20" i="3" s="1"/>
  <c r="AF14" i="3"/>
  <c r="J19" i="3"/>
  <c r="O19" i="3"/>
  <c r="K20" i="3"/>
  <c r="AQ17" i="6"/>
  <c r="AP17" i="6"/>
  <c r="AO17" i="6"/>
  <c r="AN17" i="6"/>
  <c r="AM17" i="6"/>
  <c r="AL17" i="6"/>
  <c r="Y17" i="6"/>
  <c r="X17" i="6"/>
  <c r="W17" i="6"/>
  <c r="V17" i="6"/>
  <c r="U17" i="6"/>
  <c r="O17" i="6"/>
  <c r="O22" i="6" s="1"/>
  <c r="O25" i="6" s="1"/>
  <c r="O26" i="6" s="1"/>
  <c r="M17" i="6"/>
  <c r="L17" i="6"/>
  <c r="K17" i="6"/>
  <c r="J17" i="6"/>
  <c r="I17" i="6"/>
  <c r="H17" i="6"/>
  <c r="H22" i="6" s="1"/>
  <c r="G17" i="6"/>
  <c r="G22" i="6" s="1"/>
  <c r="F17" i="6"/>
  <c r="F22" i="6" s="1"/>
  <c r="E17" i="6"/>
  <c r="E22" i="6" s="1"/>
  <c r="M19" i="3" l="1"/>
  <c r="O18" i="3"/>
  <c r="J20" i="3"/>
  <c r="N19" i="3"/>
  <c r="L19" i="3"/>
  <c r="F20" i="3"/>
  <c r="E25" i="6"/>
  <c r="G25" i="6"/>
  <c r="D19" i="6"/>
  <c r="K22" i="6"/>
  <c r="F25" i="6"/>
  <c r="H25" i="6"/>
  <c r="L22" i="6"/>
  <c r="I22" i="6"/>
  <c r="Z17" i="6"/>
  <c r="N17" i="6"/>
  <c r="N22" i="6" s="1"/>
  <c r="L25" i="6" l="1"/>
  <c r="N20" i="3"/>
  <c r="L20" i="3"/>
  <c r="K25" i="6"/>
  <c r="I25" i="6"/>
  <c r="M22" i="6"/>
  <c r="N25" i="6" l="1"/>
  <c r="M25" i="6"/>
</calcChain>
</file>

<file path=xl/sharedStrings.xml><?xml version="1.0" encoding="utf-8"?>
<sst xmlns="http://schemas.openxmlformats.org/spreadsheetml/2006/main" count="263" uniqueCount="111">
  <si>
    <t>Vuosi</t>
  </si>
  <si>
    <t>Seura</t>
  </si>
  <si>
    <t>OTT</t>
  </si>
  <si>
    <t>Sija</t>
  </si>
  <si>
    <t>LÖI</t>
  </si>
  <si>
    <t>TOI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</si>
  <si>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</si>
  <si>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</si>
  <si>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</si>
  <si>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</si>
  <si>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</si>
  <si>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</si>
  <si>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</si>
  <si>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</si>
  <si>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</si>
  <si>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</si>
  <si>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</si>
  <si>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</si>
  <si>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</si>
  <si>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</si>
  <si>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</si>
  <si>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</si>
  <si>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</si>
  <si>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</si>
  <si>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</si>
  <si>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</si>
  <si>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ka/KL</t>
  </si>
  <si>
    <t>Eemeli Jaakkola</t>
  </si>
  <si>
    <t>10.3.2000   Seinäjoki</t>
  </si>
  <si>
    <t>SMJ = Seinäjoen Maila-Jussit  (1932),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</si>
  <si>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</si>
  <si>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</si>
  <si>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</si>
  <si>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</si>
  <si>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</si>
  <si>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</si>
  <si>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</si>
  <si>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</si>
  <si>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</si>
  <si>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</si>
  <si>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</si>
  <si>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</si>
  <si>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</si>
  <si>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</si>
  <si>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</si>
  <si>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</si>
  <si>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</si>
  <si>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Länsi</t>
  </si>
  <si>
    <t>Jarmo Kauppinen</t>
  </si>
  <si>
    <t>02.07. 2017  Imatra</t>
  </si>
  <si>
    <t xml:space="preserve">  0-2  (1-3, 1-4)</t>
  </si>
  <si>
    <t>SMJ</t>
  </si>
  <si>
    <t>jok</t>
  </si>
  <si>
    <t>0/3</t>
  </si>
  <si>
    <t>Mikko Kivinen</t>
  </si>
  <si>
    <t>B-poikien SM-sarja</t>
  </si>
  <si>
    <t>IL</t>
  </si>
  <si>
    <t>5.</t>
  </si>
  <si>
    <t>JymyJussit</t>
  </si>
  <si>
    <t>JymyJussit = Seinäjoen JymyJussit  (2012)</t>
  </si>
  <si>
    <t>10.</t>
  </si>
  <si>
    <t>8.</t>
  </si>
  <si>
    <t>6.</t>
  </si>
  <si>
    <t xml:space="preserve">  1-0  (6-2, 3-3)</t>
  </si>
  <si>
    <t>1v</t>
  </si>
  <si>
    <t>1/5</t>
  </si>
  <si>
    <t>0/1</t>
  </si>
  <si>
    <t>1/2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</si>
  <si>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</si>
  <si>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</si>
  <si>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</si>
  <si>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</si>
  <si>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</si>
  <si>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</si>
  <si>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</si>
  <si>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</si>
  <si>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</si>
  <si>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</si>
  <si>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</si>
  <si>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</si>
  <si>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</si>
  <si>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</si>
  <si>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</si>
  <si>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</si>
  <si>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</si>
  <si>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</si>
  <si>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</si>
  <si>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</si>
  <si>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</si>
  <si>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</si>
  <si>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KAIKKI</t>
  </si>
  <si>
    <t>Kunnari</t>
  </si>
  <si>
    <t>17.08. 2018  SoJy - JymyJussit  2-0  (9-2, 17-4)</t>
  </si>
  <si>
    <t xml:space="preserve">  18 v   5 kk    7 pv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</si>
  <si>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</si>
  <si>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</si>
  <si>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</si>
  <si>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</si>
  <si>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</si>
  <si>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</si>
  <si>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7.</t>
  </si>
  <si>
    <t>APV = Alavuden Peli-Veikot  (1953)</t>
  </si>
  <si>
    <t>APV</t>
  </si>
  <si>
    <t>ykköspesis</t>
  </si>
  <si>
    <t>ENSIMMÄISET PUDOTUSPELEISSÄ</t>
  </si>
  <si>
    <t>YLEISÖ</t>
  </si>
  <si>
    <t>ENSIMMÄISET RUNKOSARJASSA</t>
  </si>
  <si>
    <t>13.  ottelu</t>
  </si>
  <si>
    <t>11.08. 2020  JymyJussit - KeKi  2-0  (3-2, 4-2)</t>
  </si>
  <si>
    <t xml:space="preserve">  20 v   5 kk    1 pv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</si>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</sst>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4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5" fillId="0" borderId="0" xfId="0" applyFont="1"/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6" fillId="2" borderId="0" xfId="0" applyFont="1" applyFill="1"/>
    <xf numFmtId="0" fontId="7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9" fillId="2" borderId="0" xfId="0" applyFont="1" applyFill="1"/>
    <xf numFmtId="0" fontId="2" fillId="7" borderId="13" xfId="0" applyFont="1" applyFill="1" applyBorder="1" applyAlignment="1">
      <alignment horizontal="left"/>
    </xf>
    <xf numFmtId="49" fontId="2" fillId="7" borderId="13" xfId="0" applyNumberFormat="1" applyFont="1" applyFill="1" applyBorder="1" applyAlignment="1">
      <alignment horizontal="left"/>
    </xf>
    <xf numFmtId="0" fontId="2" fillId="7" borderId="15" xfId="0" applyFont="1" applyFill="1" applyBorder="1" applyAlignment="1">
      <alignment horizontal="left"/>
    </xf>
    <xf numFmtId="164" fontId="2" fillId="7" borderId="15" xfId="1" applyNumberFormat="1" applyFont="1" applyFill="1" applyBorder="1" applyAlignment="1"/>
    <xf numFmtId="0" fontId="2" fillId="7" borderId="15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9" fontId="2" fillId="7" borderId="12" xfId="0" applyNumberFormat="1" applyFont="1" applyFill="1" applyBorder="1" applyAlignment="1">
      <alignment horizontal="center"/>
    </xf>
    <xf numFmtId="164" fontId="2" fillId="7" borderId="11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6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7" borderId="9" xfId="0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5" borderId="3" xfId="0" applyFont="1" applyFill="1" applyBorder="1"/>
    <xf numFmtId="164" fontId="2" fillId="5" borderId="1" xfId="1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1" fillId="2" borderId="0" xfId="0" applyFont="1" applyFill="1"/>
    <xf numFmtId="0" fontId="3" fillId="2" borderId="0" xfId="0" applyFont="1" applyFill="1"/>
    <xf numFmtId="0" fontId="5" fillId="2" borderId="0" xfId="0" applyFont="1" applyFill="1"/>
    <xf numFmtId="0" fontId="2" fillId="5" borderId="2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6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" fontId="2" fillId="0" borderId="1" xfId="0" applyNumberFormat="1" applyFont="1" applyBorder="1" applyAlignment="1">
      <alignment horizontal="left"/>
    </xf>
    <xf numFmtId="1" fontId="2" fillId="0" borderId="9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2" fillId="0" borderId="1" xfId="1" applyNumberFormat="1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9" xfId="1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5" borderId="0" xfId="0" applyFont="1" applyFill="1" applyAlignment="1">
      <alignment horizontal="right"/>
    </xf>
    <xf numFmtId="0" fontId="2" fillId="5" borderId="0" xfId="0" applyFont="1" applyFill="1"/>
    <xf numFmtId="0" fontId="2" fillId="5" borderId="8" xfId="0" applyFont="1" applyFill="1" applyBorder="1"/>
    <xf numFmtId="0" fontId="2" fillId="5" borderId="4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7" xfId="0" applyFont="1" applyFill="1" applyBorder="1"/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0" fontId="6" fillId="5" borderId="11" xfId="0" applyFont="1" applyFill="1" applyBorder="1"/>
    <xf numFmtId="14" fontId="2" fillId="5" borderId="11" xfId="0" applyNumberFormat="1" applyFont="1" applyFill="1" applyBorder="1"/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6" fillId="5" borderId="0" xfId="0" applyFont="1" applyFill="1"/>
    <xf numFmtId="0" fontId="6" fillId="5" borderId="5" xfId="0" applyFont="1" applyFill="1" applyBorder="1"/>
    <xf numFmtId="0" fontId="2" fillId="5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4" fontId="2" fillId="5" borderId="0" xfId="0" applyNumberFormat="1" applyFont="1" applyFill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2" customWidth="1"/>
    <col min="3" max="3" width="6.140625" style="93" customWidth="1"/>
    <col min="4" max="4" width="14.140625" style="92" customWidth="1"/>
    <col min="5" max="12" width="5.7109375" style="93" customWidth="1"/>
    <col min="13" max="13" width="6" style="93" customWidth="1"/>
    <col min="14" max="14" width="8.85546875" style="93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93" customWidth="1"/>
    <col min="26" max="26" width="9.28515625" style="93" customWidth="1"/>
    <col min="27" max="27" width="0.7109375" style="93" customWidth="1"/>
    <col min="28" max="31" width="6.7109375" style="93" customWidth="1"/>
    <col min="32" max="32" width="0.7109375" style="93" customWidth="1"/>
    <col min="33" max="33" width="14.7109375" style="93" customWidth="1"/>
    <col min="34" max="34" width="12.42578125" style="93" customWidth="1"/>
    <col min="35" max="35" width="12.28515625" style="93" customWidth="1"/>
    <col min="36" max="36" width="11.140625" style="93" customWidth="1"/>
    <col min="37" max="37" width="0.7109375" style="93" customWidth="1"/>
    <col min="38" max="40" width="6.7109375" style="93" customWidth="1"/>
    <col min="41" max="43" width="4.7109375" style="93" customWidth="1"/>
    <col min="44" max="44" width="51.42578125" customWidth="1"/>
  </cols>
  <sheetData>
    <row r="1" spans="1:44" ht="17.25" customHeight="1" x14ac:dyDescent="0.25">
      <c r="A1" s="109"/>
      <c r="B1" s="41" t="s">
        <v>27</v>
      </c>
      <c r="C1" s="2"/>
      <c r="D1" s="3"/>
      <c r="E1" s="4" t="s">
        <v>28</v>
      </c>
      <c r="F1" s="4"/>
      <c r="G1" s="5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110"/>
    </row>
    <row r="2" spans="1:44" s="30" customFormat="1" ht="15" customHeight="1" x14ac:dyDescent="0.25">
      <c r="A2" s="111"/>
      <c r="B2" s="41" t="s">
        <v>22</v>
      </c>
      <c r="C2" s="2"/>
      <c r="D2" s="3"/>
      <c r="E2" s="8" t="s">
        <v>7</v>
      </c>
      <c r="F2" s="22"/>
      <c r="G2" s="22"/>
      <c r="H2" s="22"/>
      <c r="I2" s="28" t="s">
        <v>8</v>
      </c>
      <c r="J2" s="11"/>
      <c r="K2" s="22"/>
      <c r="L2" s="22"/>
      <c r="M2" s="22"/>
      <c r="N2" s="9"/>
      <c r="O2" s="6"/>
      <c r="P2" s="29" t="s">
        <v>68</v>
      </c>
      <c r="Q2" s="22"/>
      <c r="R2" s="22"/>
      <c r="S2" s="28"/>
      <c r="T2" s="6"/>
      <c r="U2" s="29" t="s">
        <v>9</v>
      </c>
      <c r="V2" s="22"/>
      <c r="W2" s="22"/>
      <c r="X2" s="29"/>
      <c r="Y2" s="43"/>
      <c r="Z2" s="44"/>
      <c r="AA2" s="6"/>
      <c r="AB2" s="18" t="s">
        <v>69</v>
      </c>
      <c r="AC2" s="29"/>
      <c r="AD2" s="22"/>
      <c r="AE2" s="28"/>
      <c r="AF2" s="6"/>
      <c r="AG2" s="18" t="s">
        <v>70</v>
      </c>
      <c r="AH2" s="22"/>
      <c r="AI2" s="22"/>
      <c r="AJ2" s="9"/>
      <c r="AK2" s="6"/>
      <c r="AL2" s="18" t="s">
        <v>71</v>
      </c>
      <c r="AM2" s="29"/>
      <c r="AN2" s="22"/>
      <c r="AO2" s="112" t="s">
        <v>72</v>
      </c>
      <c r="AP2" s="22"/>
      <c r="AQ2" s="9"/>
      <c r="AR2" s="110"/>
    </row>
    <row r="3" spans="1:44" s="30" customFormat="1" ht="15" customHeight="1" x14ac:dyDescent="0.25">
      <c r="A3" s="11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0"/>
      <c r="P3" s="7" t="s">
        <v>4</v>
      </c>
      <c r="Q3" s="7" t="s">
        <v>5</v>
      </c>
      <c r="R3" s="7" t="s">
        <v>21</v>
      </c>
      <c r="S3" s="7" t="s">
        <v>11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11</v>
      </c>
      <c r="Z3" s="7" t="s">
        <v>16</v>
      </c>
      <c r="AA3" s="10"/>
      <c r="AB3" s="7" t="s">
        <v>4</v>
      </c>
      <c r="AC3" s="7" t="s">
        <v>5</v>
      </c>
      <c r="AD3" s="7" t="s">
        <v>21</v>
      </c>
      <c r="AE3" s="7" t="s">
        <v>11</v>
      </c>
      <c r="AF3" s="10"/>
      <c r="AG3" s="7" t="s">
        <v>73</v>
      </c>
      <c r="AH3" s="7" t="s">
        <v>74</v>
      </c>
      <c r="AI3" s="9" t="s">
        <v>75</v>
      </c>
      <c r="AJ3" s="7" t="s">
        <v>76</v>
      </c>
      <c r="AK3" s="10"/>
      <c r="AL3" s="7" t="s">
        <v>56</v>
      </c>
      <c r="AM3" s="7" t="s">
        <v>77</v>
      </c>
      <c r="AN3" s="9" t="s">
        <v>78</v>
      </c>
      <c r="AO3" s="9" t="s">
        <v>41</v>
      </c>
      <c r="AP3" s="11" t="s">
        <v>36</v>
      </c>
      <c r="AQ3" s="7" t="s">
        <v>79</v>
      </c>
      <c r="AR3" s="110"/>
    </row>
    <row r="4" spans="1:44" s="30" customFormat="1" ht="15" customHeight="1" x14ac:dyDescent="0.25">
      <c r="A4" s="111"/>
      <c r="B4" s="107">
        <v>2014</v>
      </c>
      <c r="C4" s="107" t="s">
        <v>60</v>
      </c>
      <c r="D4" s="108" t="s">
        <v>51</v>
      </c>
      <c r="E4" s="107"/>
      <c r="F4" s="113" t="s">
        <v>80</v>
      </c>
      <c r="G4" s="114"/>
      <c r="H4" s="115"/>
      <c r="I4" s="116"/>
      <c r="J4" s="107"/>
      <c r="K4" s="107"/>
      <c r="L4" s="107"/>
      <c r="M4" s="107"/>
      <c r="N4" s="117"/>
      <c r="O4" s="10"/>
      <c r="P4" s="7"/>
      <c r="Q4" s="7"/>
      <c r="R4" s="7"/>
      <c r="S4" s="7"/>
      <c r="T4" s="10"/>
      <c r="U4" s="12"/>
      <c r="V4" s="12"/>
      <c r="W4" s="13"/>
      <c r="X4" s="12"/>
      <c r="Y4" s="12"/>
      <c r="Z4" s="33"/>
      <c r="AA4" s="10"/>
      <c r="AB4" s="7"/>
      <c r="AC4" s="7"/>
      <c r="AD4" s="7"/>
      <c r="AE4" s="7"/>
      <c r="AF4" s="10"/>
      <c r="AG4" s="118"/>
      <c r="AH4" s="118"/>
      <c r="AI4" s="118"/>
      <c r="AJ4" s="118"/>
      <c r="AK4" s="10"/>
      <c r="AL4" s="13"/>
      <c r="AM4" s="13"/>
      <c r="AN4" s="13"/>
      <c r="AO4" s="13"/>
      <c r="AP4" s="14"/>
      <c r="AQ4" s="12"/>
      <c r="AR4" s="110"/>
    </row>
    <row r="5" spans="1:44" s="30" customFormat="1" ht="15" customHeight="1" x14ac:dyDescent="0.25">
      <c r="A5" s="111"/>
      <c r="B5" s="142">
        <v>2015</v>
      </c>
      <c r="C5" s="142" t="s">
        <v>57</v>
      </c>
      <c r="D5" s="143" t="s">
        <v>51</v>
      </c>
      <c r="E5" s="142"/>
      <c r="F5" s="144" t="s">
        <v>55</v>
      </c>
      <c r="G5" s="145"/>
      <c r="H5" s="146"/>
      <c r="I5" s="147"/>
      <c r="J5" s="142"/>
      <c r="K5" s="142"/>
      <c r="L5" s="142"/>
      <c r="M5" s="142"/>
      <c r="N5" s="148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3"/>
      <c r="AA5" s="10"/>
      <c r="AB5" s="7"/>
      <c r="AC5" s="7"/>
      <c r="AD5" s="7"/>
      <c r="AE5" s="7"/>
      <c r="AF5" s="10"/>
      <c r="AG5" s="118"/>
      <c r="AH5" s="118"/>
      <c r="AI5" s="118"/>
      <c r="AJ5" s="118"/>
      <c r="AK5" s="10"/>
      <c r="AL5" s="13"/>
      <c r="AM5" s="13"/>
      <c r="AN5" s="13"/>
      <c r="AO5" s="13"/>
      <c r="AP5" s="14"/>
      <c r="AQ5" s="12"/>
      <c r="AR5" s="110"/>
    </row>
    <row r="6" spans="1:44" s="30" customFormat="1" ht="15" customHeight="1" x14ac:dyDescent="0.25">
      <c r="A6" s="111"/>
      <c r="B6" s="107">
        <v>2016</v>
      </c>
      <c r="C6" s="107" t="s">
        <v>57</v>
      </c>
      <c r="D6" s="108" t="s">
        <v>51</v>
      </c>
      <c r="E6" s="107"/>
      <c r="F6" s="113" t="s">
        <v>80</v>
      </c>
      <c r="G6" s="114"/>
      <c r="H6" s="115"/>
      <c r="I6" s="116"/>
      <c r="J6" s="107"/>
      <c r="K6" s="107"/>
      <c r="L6" s="107"/>
      <c r="M6" s="107"/>
      <c r="N6" s="117"/>
      <c r="O6" s="10"/>
      <c r="P6" s="7"/>
      <c r="Q6" s="7"/>
      <c r="R6" s="7"/>
      <c r="S6" s="7"/>
      <c r="T6" s="10"/>
      <c r="U6" s="12"/>
      <c r="V6" s="13"/>
      <c r="W6" s="13"/>
      <c r="X6" s="12"/>
      <c r="Y6" s="12"/>
      <c r="Z6" s="33"/>
      <c r="AA6" s="10"/>
      <c r="AB6" s="7"/>
      <c r="AC6" s="7"/>
      <c r="AD6" s="7"/>
      <c r="AE6" s="7"/>
      <c r="AF6" s="10"/>
      <c r="AG6" s="118"/>
      <c r="AH6" s="118"/>
      <c r="AI6" s="118"/>
      <c r="AJ6" s="118"/>
      <c r="AK6" s="10"/>
      <c r="AL6" s="12"/>
      <c r="AM6" s="118"/>
      <c r="AN6" s="119"/>
      <c r="AO6" s="13"/>
      <c r="AP6" s="14"/>
      <c r="AQ6" s="12"/>
      <c r="AR6" s="110"/>
    </row>
    <row r="7" spans="1:44" s="30" customFormat="1" ht="15" customHeight="1" x14ac:dyDescent="0.25">
      <c r="A7" s="111"/>
      <c r="B7" s="107">
        <v>2017</v>
      </c>
      <c r="C7" s="107" t="s">
        <v>61</v>
      </c>
      <c r="D7" s="108" t="s">
        <v>51</v>
      </c>
      <c r="E7" s="107"/>
      <c r="F7" s="113" t="s">
        <v>80</v>
      </c>
      <c r="G7" s="114"/>
      <c r="H7" s="115"/>
      <c r="I7" s="116"/>
      <c r="J7" s="107"/>
      <c r="K7" s="107"/>
      <c r="L7" s="107"/>
      <c r="M7" s="107"/>
      <c r="N7" s="117"/>
      <c r="O7" s="10"/>
      <c r="P7" s="7"/>
      <c r="Q7" s="7"/>
      <c r="R7" s="7"/>
      <c r="S7" s="7"/>
      <c r="T7" s="10"/>
      <c r="U7" s="12"/>
      <c r="V7" s="13"/>
      <c r="W7" s="13"/>
      <c r="X7" s="12"/>
      <c r="Y7" s="12"/>
      <c r="Z7" s="33"/>
      <c r="AA7" s="10"/>
      <c r="AB7" s="7"/>
      <c r="AC7" s="7"/>
      <c r="AD7" s="7"/>
      <c r="AE7" s="7"/>
      <c r="AF7" s="10"/>
      <c r="AG7" s="118"/>
      <c r="AH7" s="118"/>
      <c r="AI7" s="118"/>
      <c r="AJ7" s="118"/>
      <c r="AK7" s="10"/>
      <c r="AL7" s="12"/>
      <c r="AM7" s="118"/>
      <c r="AN7" s="119"/>
      <c r="AO7" s="13"/>
      <c r="AP7" s="14"/>
      <c r="AQ7" s="12"/>
      <c r="AR7" s="110"/>
    </row>
    <row r="8" spans="1:44" s="30" customFormat="1" ht="15" customHeight="1" x14ac:dyDescent="0.25">
      <c r="A8" s="111"/>
      <c r="B8" s="107">
        <v>2018</v>
      </c>
      <c r="C8" s="107" t="s">
        <v>57</v>
      </c>
      <c r="D8" s="108" t="s">
        <v>51</v>
      </c>
      <c r="E8" s="107"/>
      <c r="F8" s="113" t="s">
        <v>80</v>
      </c>
      <c r="G8" s="114"/>
      <c r="H8" s="115"/>
      <c r="I8" s="116"/>
      <c r="J8" s="107"/>
      <c r="K8" s="107"/>
      <c r="L8" s="107"/>
      <c r="M8" s="107"/>
      <c r="N8" s="117"/>
      <c r="O8" s="10"/>
      <c r="P8" s="7"/>
      <c r="Q8" s="7"/>
      <c r="R8" s="7"/>
      <c r="S8" s="7"/>
      <c r="T8" s="10"/>
      <c r="U8" s="12"/>
      <c r="V8" s="13"/>
      <c r="W8" s="13"/>
      <c r="X8" s="12"/>
      <c r="Y8" s="12"/>
      <c r="Z8" s="33"/>
      <c r="AA8" s="10"/>
      <c r="AB8" s="7"/>
      <c r="AC8" s="7"/>
      <c r="AD8" s="7"/>
      <c r="AE8" s="7"/>
      <c r="AF8" s="10"/>
      <c r="AG8" s="118"/>
      <c r="AH8" s="118"/>
      <c r="AI8" s="118"/>
      <c r="AJ8" s="118"/>
      <c r="AK8" s="10"/>
      <c r="AL8" s="12"/>
      <c r="AM8" s="118"/>
      <c r="AN8" s="119"/>
      <c r="AO8" s="13"/>
      <c r="AP8" s="14"/>
      <c r="AQ8" s="12"/>
      <c r="AR8" s="110"/>
    </row>
    <row r="9" spans="1:44" s="30" customFormat="1" ht="15" customHeight="1" x14ac:dyDescent="0.25">
      <c r="A9" s="111"/>
      <c r="B9" s="12">
        <v>2018</v>
      </c>
      <c r="C9" s="12" t="s">
        <v>62</v>
      </c>
      <c r="D9" s="1" t="s">
        <v>58</v>
      </c>
      <c r="E9" s="12">
        <v>1</v>
      </c>
      <c r="F9" s="12">
        <v>0</v>
      </c>
      <c r="G9" s="12">
        <v>0</v>
      </c>
      <c r="H9" s="12">
        <v>0</v>
      </c>
      <c r="I9" s="12">
        <v>1</v>
      </c>
      <c r="J9" s="12">
        <v>1</v>
      </c>
      <c r="K9" s="12">
        <v>0</v>
      </c>
      <c r="L9" s="12">
        <v>0</v>
      </c>
      <c r="M9" s="12">
        <v>0</v>
      </c>
      <c r="N9" s="120">
        <v>0.33329999999999999</v>
      </c>
      <c r="O9" s="21">
        <v>3.0003000300030003</v>
      </c>
      <c r="P9" s="7"/>
      <c r="Q9" s="7"/>
      <c r="R9" s="7"/>
      <c r="S9" s="7"/>
      <c r="T9" s="10"/>
      <c r="U9" s="12"/>
      <c r="V9" s="13"/>
      <c r="W9" s="13"/>
      <c r="X9" s="12"/>
      <c r="Y9" s="12"/>
      <c r="Z9" s="33"/>
      <c r="AA9" s="10"/>
      <c r="AB9" s="7"/>
      <c r="AC9" s="7"/>
      <c r="AD9" s="7"/>
      <c r="AE9" s="7"/>
      <c r="AF9" s="10"/>
      <c r="AG9" s="118"/>
      <c r="AH9" s="118"/>
      <c r="AI9" s="118"/>
      <c r="AJ9" s="118"/>
      <c r="AK9" s="10"/>
      <c r="AL9" s="12"/>
      <c r="AM9" s="118"/>
      <c r="AN9" s="119"/>
      <c r="AO9" s="13"/>
      <c r="AP9" s="14"/>
      <c r="AQ9" s="12"/>
      <c r="AR9" s="110"/>
    </row>
    <row r="10" spans="1:44" s="30" customFormat="1" ht="15" customHeight="1" x14ac:dyDescent="0.25">
      <c r="A10" s="111"/>
      <c r="B10" s="107">
        <v>2019</v>
      </c>
      <c r="C10" s="107" t="s">
        <v>99</v>
      </c>
      <c r="D10" s="108" t="s">
        <v>51</v>
      </c>
      <c r="E10" s="107"/>
      <c r="F10" s="113" t="s">
        <v>80</v>
      </c>
      <c r="G10" s="114"/>
      <c r="H10" s="115"/>
      <c r="I10" s="116"/>
      <c r="J10" s="107"/>
      <c r="K10" s="107"/>
      <c r="L10" s="107"/>
      <c r="M10" s="107"/>
      <c r="N10" s="117"/>
      <c r="O10" s="10"/>
      <c r="P10" s="7"/>
      <c r="Q10" s="7"/>
      <c r="R10" s="7"/>
      <c r="S10" s="7"/>
      <c r="T10" s="10"/>
      <c r="U10" s="12"/>
      <c r="V10" s="13"/>
      <c r="W10" s="13"/>
      <c r="X10" s="12"/>
      <c r="Y10" s="12"/>
      <c r="Z10" s="33"/>
      <c r="AA10" s="10"/>
      <c r="AB10" s="7"/>
      <c r="AC10" s="7"/>
      <c r="AD10" s="7"/>
      <c r="AE10" s="7"/>
      <c r="AF10" s="10"/>
      <c r="AG10" s="118"/>
      <c r="AH10" s="118"/>
      <c r="AI10" s="118"/>
      <c r="AJ10" s="118"/>
      <c r="AK10" s="10"/>
      <c r="AL10" s="12"/>
      <c r="AM10" s="118"/>
      <c r="AN10" s="119"/>
      <c r="AO10" s="13"/>
      <c r="AP10" s="14"/>
      <c r="AQ10" s="12"/>
      <c r="AR10" s="110"/>
    </row>
    <row r="11" spans="1:44" s="30" customFormat="1" ht="15" customHeight="1" x14ac:dyDescent="0.25">
      <c r="A11" s="111"/>
      <c r="B11" s="12">
        <v>2019</v>
      </c>
      <c r="C11" s="12" t="s">
        <v>62</v>
      </c>
      <c r="D11" s="1" t="s">
        <v>58</v>
      </c>
      <c r="E11" s="12">
        <v>1</v>
      </c>
      <c r="F11" s="12">
        <v>0</v>
      </c>
      <c r="G11" s="12">
        <v>0</v>
      </c>
      <c r="H11" s="13">
        <v>0</v>
      </c>
      <c r="I11" s="12">
        <v>3</v>
      </c>
      <c r="J11" s="12">
        <v>2</v>
      </c>
      <c r="K11" s="12">
        <v>1</v>
      </c>
      <c r="L11" s="12">
        <v>0</v>
      </c>
      <c r="M11" s="12">
        <v>0</v>
      </c>
      <c r="N11" s="155">
        <v>0.42849999999999999</v>
      </c>
      <c r="O11" s="10">
        <v>7</v>
      </c>
      <c r="P11" s="7"/>
      <c r="Q11" s="7"/>
      <c r="R11" s="7"/>
      <c r="S11" s="7"/>
      <c r="T11" s="10"/>
      <c r="U11" s="12"/>
      <c r="V11" s="13"/>
      <c r="W11" s="13"/>
      <c r="X11" s="12"/>
      <c r="Y11" s="12"/>
      <c r="Z11" s="33"/>
      <c r="AA11" s="10"/>
      <c r="AB11" s="7"/>
      <c r="AC11" s="7"/>
      <c r="AD11" s="7"/>
      <c r="AE11" s="7"/>
      <c r="AF11" s="10"/>
      <c r="AG11" s="118"/>
      <c r="AH11" s="118"/>
      <c r="AI11" s="118"/>
      <c r="AJ11" s="118"/>
      <c r="AK11" s="10"/>
      <c r="AL11" s="12"/>
      <c r="AM11" s="118"/>
      <c r="AN11" s="119"/>
      <c r="AO11" s="13"/>
      <c r="AP11" s="14"/>
      <c r="AQ11" s="12"/>
      <c r="AR11" s="110"/>
    </row>
    <row r="12" spans="1:44" s="30" customFormat="1" ht="15" customHeight="1" x14ac:dyDescent="0.25">
      <c r="A12" s="111"/>
      <c r="B12" s="174">
        <v>2020</v>
      </c>
      <c r="C12" s="174" t="s">
        <v>57</v>
      </c>
      <c r="D12" s="149" t="s">
        <v>102</v>
      </c>
      <c r="E12" s="174"/>
      <c r="F12" s="175" t="s">
        <v>103</v>
      </c>
      <c r="G12" s="176"/>
      <c r="H12" s="61"/>
      <c r="I12" s="174"/>
      <c r="J12" s="61"/>
      <c r="K12" s="61"/>
      <c r="L12" s="61"/>
      <c r="M12" s="58"/>
      <c r="N12" s="177"/>
      <c r="O12" s="10"/>
      <c r="P12" s="7"/>
      <c r="Q12" s="7"/>
      <c r="R12" s="7"/>
      <c r="S12" s="7"/>
      <c r="T12" s="10"/>
      <c r="U12" s="12"/>
      <c r="V12" s="13"/>
      <c r="W12" s="13"/>
      <c r="X12" s="12"/>
      <c r="Y12" s="12"/>
      <c r="Z12" s="153"/>
      <c r="AA12" s="10"/>
      <c r="AB12" s="7"/>
      <c r="AC12" s="7"/>
      <c r="AD12" s="7"/>
      <c r="AE12" s="7"/>
      <c r="AF12" s="10"/>
      <c r="AG12" s="118"/>
      <c r="AH12" s="118"/>
      <c r="AI12" s="118"/>
      <c r="AJ12" s="118"/>
      <c r="AK12" s="10"/>
      <c r="AL12" s="12"/>
      <c r="AM12" s="118"/>
      <c r="AN12" s="119"/>
      <c r="AO12" s="13"/>
      <c r="AP12" s="14"/>
      <c r="AQ12" s="12"/>
      <c r="AR12" s="110"/>
    </row>
    <row r="13" spans="1:44" s="30" customFormat="1" ht="15" customHeight="1" x14ac:dyDescent="0.25">
      <c r="A13" s="111"/>
      <c r="B13" s="12">
        <v>2020</v>
      </c>
      <c r="C13" s="12" t="s">
        <v>100</v>
      </c>
      <c r="D13" s="1" t="s">
        <v>58</v>
      </c>
      <c r="E13" s="12">
        <v>14</v>
      </c>
      <c r="F13" s="12">
        <v>0</v>
      </c>
      <c r="G13" s="12">
        <v>1</v>
      </c>
      <c r="H13" s="13">
        <v>0</v>
      </c>
      <c r="I13" s="12">
        <v>11</v>
      </c>
      <c r="J13" s="12">
        <v>2</v>
      </c>
      <c r="K13" s="12">
        <v>4</v>
      </c>
      <c r="L13" s="12">
        <v>4</v>
      </c>
      <c r="M13" s="12">
        <v>1</v>
      </c>
      <c r="N13" s="155">
        <v>0.33329999999999999</v>
      </c>
      <c r="O13" s="19">
        <v>33</v>
      </c>
      <c r="P13" s="42"/>
      <c r="Q13" s="7"/>
      <c r="R13" s="7"/>
      <c r="S13" s="7"/>
      <c r="T13" s="110"/>
      <c r="U13" s="12"/>
      <c r="V13" s="13"/>
      <c r="W13" s="13"/>
      <c r="X13" s="12"/>
      <c r="Y13" s="12"/>
      <c r="Z13" s="153"/>
      <c r="AA13" s="19"/>
      <c r="AB13" s="7"/>
      <c r="AC13" s="7"/>
      <c r="AD13" s="7"/>
      <c r="AE13" s="7"/>
      <c r="AF13" s="10"/>
      <c r="AG13" s="118"/>
      <c r="AH13" s="118"/>
      <c r="AI13" s="118"/>
      <c r="AJ13" s="118"/>
      <c r="AK13" s="10"/>
      <c r="AL13" s="12"/>
      <c r="AM13" s="118"/>
      <c r="AN13" s="119"/>
      <c r="AO13" s="13"/>
      <c r="AP13" s="14"/>
      <c r="AQ13" s="12"/>
      <c r="AR13" s="110"/>
    </row>
    <row r="14" spans="1:44" s="30" customFormat="1" ht="15" customHeight="1" x14ac:dyDescent="0.25">
      <c r="A14" s="111"/>
      <c r="B14" s="174">
        <v>2021</v>
      </c>
      <c r="C14" s="174" t="s">
        <v>61</v>
      </c>
      <c r="D14" s="149" t="s">
        <v>102</v>
      </c>
      <c r="E14" s="174"/>
      <c r="F14" s="175" t="s">
        <v>103</v>
      </c>
      <c r="G14" s="176"/>
      <c r="H14" s="61"/>
      <c r="I14" s="174"/>
      <c r="J14" s="61"/>
      <c r="K14" s="61"/>
      <c r="L14" s="61"/>
      <c r="M14" s="58"/>
      <c r="N14" s="177"/>
      <c r="O14" s="10"/>
      <c r="P14" s="7"/>
      <c r="Q14" s="7"/>
      <c r="R14" s="7"/>
      <c r="S14" s="7"/>
      <c r="T14" s="10"/>
      <c r="U14" s="12"/>
      <c r="V14" s="13"/>
      <c r="W14" s="13"/>
      <c r="X14" s="12"/>
      <c r="Y14" s="12"/>
      <c r="Z14" s="153"/>
      <c r="AA14" s="10"/>
      <c r="AB14" s="7"/>
      <c r="AC14" s="7"/>
      <c r="AD14" s="7"/>
      <c r="AE14" s="7"/>
      <c r="AF14" s="10"/>
      <c r="AG14" s="118"/>
      <c r="AH14" s="118"/>
      <c r="AI14" s="118"/>
      <c r="AJ14" s="118"/>
      <c r="AK14" s="10"/>
      <c r="AL14" s="12"/>
      <c r="AM14" s="118"/>
      <c r="AN14" s="119"/>
      <c r="AO14" s="13"/>
      <c r="AP14" s="14"/>
      <c r="AQ14" s="12"/>
      <c r="AR14" s="110"/>
    </row>
    <row r="15" spans="1:44" s="30" customFormat="1" ht="15" customHeight="1" x14ac:dyDescent="0.25">
      <c r="A15" s="111"/>
      <c r="B15" s="174">
        <v>2022</v>
      </c>
      <c r="C15" s="174" t="s">
        <v>60</v>
      </c>
      <c r="D15" s="149" t="s">
        <v>102</v>
      </c>
      <c r="E15" s="174"/>
      <c r="F15" s="175" t="s">
        <v>103</v>
      </c>
      <c r="G15" s="176"/>
      <c r="H15" s="61"/>
      <c r="I15" s="174"/>
      <c r="J15" s="61"/>
      <c r="K15" s="61"/>
      <c r="L15" s="61"/>
      <c r="M15" s="58"/>
      <c r="N15" s="177"/>
      <c r="O15" s="10"/>
      <c r="P15" s="7"/>
      <c r="Q15" s="7"/>
      <c r="R15" s="7"/>
      <c r="S15" s="7"/>
      <c r="T15" s="10"/>
      <c r="U15" s="12"/>
      <c r="V15" s="13"/>
      <c r="W15" s="13"/>
      <c r="X15" s="12"/>
      <c r="Y15" s="12"/>
      <c r="Z15" s="153"/>
      <c r="AA15" s="10"/>
      <c r="AB15" s="7"/>
      <c r="AC15" s="7"/>
      <c r="AD15" s="7"/>
      <c r="AE15" s="7"/>
      <c r="AF15" s="10"/>
      <c r="AG15" s="118"/>
      <c r="AH15" s="118"/>
      <c r="AI15" s="118"/>
      <c r="AJ15" s="118"/>
      <c r="AK15" s="10"/>
      <c r="AL15" s="12"/>
      <c r="AM15" s="118"/>
      <c r="AN15" s="119"/>
      <c r="AO15" s="13"/>
      <c r="AP15" s="14"/>
      <c r="AQ15" s="12"/>
      <c r="AR15" s="110"/>
    </row>
    <row r="16" spans="1:44" s="30" customFormat="1" ht="15" customHeight="1" x14ac:dyDescent="0.25">
      <c r="A16" s="111"/>
      <c r="B16" s="174">
        <v>2023</v>
      </c>
      <c r="C16" s="174" t="s">
        <v>110</v>
      </c>
      <c r="D16" s="149" t="s">
        <v>102</v>
      </c>
      <c r="E16" s="174"/>
      <c r="F16" s="175" t="s">
        <v>103</v>
      </c>
      <c r="G16" s="176"/>
      <c r="H16" s="61"/>
      <c r="I16" s="174"/>
      <c r="J16" s="61"/>
      <c r="K16" s="61"/>
      <c r="L16" s="61"/>
      <c r="M16" s="58"/>
      <c r="N16" s="177"/>
      <c r="O16" s="10"/>
      <c r="P16" s="7"/>
      <c r="Q16" s="7"/>
      <c r="R16" s="7"/>
      <c r="S16" s="7"/>
      <c r="T16" s="10"/>
      <c r="U16" s="12"/>
      <c r="V16" s="13"/>
      <c r="W16" s="13"/>
      <c r="X16" s="12"/>
      <c r="Y16" s="12"/>
      <c r="Z16" s="153"/>
      <c r="AA16" s="10"/>
      <c r="AB16" s="7"/>
      <c r="AC16" s="7"/>
      <c r="AD16" s="7"/>
      <c r="AE16" s="7"/>
      <c r="AF16" s="10"/>
      <c r="AG16" s="118"/>
      <c r="AH16" s="118"/>
      <c r="AI16" s="118"/>
      <c r="AJ16" s="118"/>
      <c r="AK16" s="10"/>
      <c r="AL16" s="12"/>
      <c r="AM16" s="118"/>
      <c r="AN16" s="119"/>
      <c r="AO16" s="13"/>
      <c r="AP16" s="14"/>
      <c r="AQ16" s="12"/>
      <c r="AR16" s="110"/>
    </row>
    <row r="17" spans="1:45" s="30" customFormat="1" ht="15" customHeight="1" x14ac:dyDescent="0.25">
      <c r="A17" s="121"/>
      <c r="B17" s="70" t="s">
        <v>81</v>
      </c>
      <c r="C17" s="11"/>
      <c r="D17" s="9"/>
      <c r="E17" s="7">
        <f t="shared" ref="E17:M17" si="0">SUM(E4:E16)</f>
        <v>16</v>
      </c>
      <c r="F17" s="7">
        <f t="shared" si="0"/>
        <v>0</v>
      </c>
      <c r="G17" s="7">
        <f t="shared" si="0"/>
        <v>1</v>
      </c>
      <c r="H17" s="7">
        <f t="shared" si="0"/>
        <v>0</v>
      </c>
      <c r="I17" s="7">
        <f t="shared" si="0"/>
        <v>15</v>
      </c>
      <c r="J17" s="7">
        <f t="shared" si="0"/>
        <v>5</v>
      </c>
      <c r="K17" s="7">
        <f t="shared" si="0"/>
        <v>5</v>
      </c>
      <c r="L17" s="7">
        <f t="shared" si="0"/>
        <v>4</v>
      </c>
      <c r="M17" s="11">
        <f t="shared" si="0"/>
        <v>1</v>
      </c>
      <c r="N17" s="15">
        <f>PRODUCT(I17/O17)</f>
        <v>0.34883477532793744</v>
      </c>
      <c r="O17" s="122">
        <f>SUM(O3:O16)</f>
        <v>43.000300030003004</v>
      </c>
      <c r="P17" s="42" t="s">
        <v>82</v>
      </c>
      <c r="Q17" s="42" t="s">
        <v>82</v>
      </c>
      <c r="R17" s="42" t="s">
        <v>82</v>
      </c>
      <c r="S17" s="42" t="s">
        <v>82</v>
      </c>
      <c r="T17" s="10"/>
      <c r="U17" s="7">
        <f>SUM(U4:U16)</f>
        <v>0</v>
      </c>
      <c r="V17" s="7">
        <f>SUM(V4:V16)</f>
        <v>0</v>
      </c>
      <c r="W17" s="7">
        <f>SUM(W4:W16)</f>
        <v>0</v>
      </c>
      <c r="X17" s="7">
        <f>SUM(X4:X16)</f>
        <v>0</v>
      </c>
      <c r="Y17" s="7">
        <f>SUM(Y4:Y16)</f>
        <v>0</v>
      </c>
      <c r="Z17" s="15">
        <f>PRODUCT(N23)</f>
        <v>0</v>
      </c>
      <c r="AA17" s="122"/>
      <c r="AB17" s="42" t="s">
        <v>82</v>
      </c>
      <c r="AC17" s="42" t="s">
        <v>82</v>
      </c>
      <c r="AD17" s="42" t="s">
        <v>82</v>
      </c>
      <c r="AE17" s="42" t="s">
        <v>82</v>
      </c>
      <c r="AF17" s="10"/>
      <c r="AG17" s="42" t="s">
        <v>83</v>
      </c>
      <c r="AH17" s="42" t="s">
        <v>83</v>
      </c>
      <c r="AI17" s="42" t="s">
        <v>83</v>
      </c>
      <c r="AJ17" s="42" t="s">
        <v>83</v>
      </c>
      <c r="AK17" s="10"/>
      <c r="AL17" s="7">
        <f t="shared" ref="AL17:AQ17" si="1">SUM(AL4:AL16)</f>
        <v>0</v>
      </c>
      <c r="AM17" s="7">
        <f t="shared" si="1"/>
        <v>0</v>
      </c>
      <c r="AN17" s="7">
        <f t="shared" si="1"/>
        <v>0</v>
      </c>
      <c r="AO17" s="7">
        <f t="shared" si="1"/>
        <v>0</v>
      </c>
      <c r="AP17" s="7">
        <f t="shared" si="1"/>
        <v>0</v>
      </c>
      <c r="AQ17" s="7">
        <f t="shared" si="1"/>
        <v>0</v>
      </c>
      <c r="AR17" s="110"/>
    </row>
    <row r="18" spans="1:45" s="30" customFormat="1" ht="15" customHeight="1" x14ac:dyDescent="0.25">
      <c r="A18" s="121"/>
      <c r="B18" s="18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123"/>
      <c r="O18" s="10"/>
      <c r="P18" s="18"/>
      <c r="Q18" s="29"/>
      <c r="R18" s="43"/>
      <c r="S18" s="44"/>
      <c r="T18" s="10"/>
      <c r="U18" s="18"/>
      <c r="V18" s="29"/>
      <c r="W18" s="43"/>
      <c r="X18" s="29"/>
      <c r="Y18" s="43"/>
      <c r="Z18" s="44"/>
      <c r="AA18" s="10"/>
      <c r="AB18" s="124"/>
      <c r="AC18" s="125"/>
      <c r="AD18" s="43"/>
      <c r="AE18" s="44"/>
      <c r="AF18" s="10"/>
      <c r="AG18" s="106">
        <v>0</v>
      </c>
      <c r="AH18" s="106">
        <v>0</v>
      </c>
      <c r="AI18" s="106">
        <v>0</v>
      </c>
      <c r="AJ18" s="106">
        <v>0</v>
      </c>
      <c r="AK18" s="10"/>
      <c r="AL18" s="11"/>
      <c r="AM18" s="22"/>
      <c r="AN18" s="22"/>
      <c r="AO18" s="22"/>
      <c r="AP18" s="22"/>
      <c r="AQ18" s="9"/>
      <c r="AR18" s="110"/>
    </row>
    <row r="19" spans="1:45" ht="15" customHeight="1" x14ac:dyDescent="0.25">
      <c r="A19" s="111"/>
      <c r="B19" s="1" t="s">
        <v>84</v>
      </c>
      <c r="C19" s="14"/>
      <c r="D19" s="126">
        <f>SUM(F17:H17)+((I17-F17-G17)/3)+(E17/3)+(AL17*25)+(AM17*25)+(AN17*10)+(AO17*25)+(AP17*20)+(AQ17*15)</f>
        <v>11</v>
      </c>
      <c r="E19" s="16"/>
      <c r="F19" s="16"/>
      <c r="G19" s="16"/>
      <c r="H19" s="16"/>
      <c r="I19" s="16"/>
      <c r="J19" s="16"/>
      <c r="K19" s="16"/>
      <c r="L19" s="16"/>
      <c r="M19" s="16"/>
      <c r="N19" s="39"/>
      <c r="O19" s="16"/>
      <c r="P19" s="10"/>
      <c r="Q19" s="10"/>
      <c r="R19" s="10"/>
      <c r="S19" s="10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0"/>
      <c r="AG19" s="16"/>
      <c r="AH19" s="16"/>
      <c r="AI19" s="16"/>
      <c r="AJ19" s="16"/>
      <c r="AK19" s="10"/>
      <c r="AL19" s="16"/>
      <c r="AM19" s="16"/>
      <c r="AN19" s="16"/>
      <c r="AO19" s="16"/>
      <c r="AP19" s="16"/>
      <c r="AQ19" s="16"/>
      <c r="AR19" s="110"/>
    </row>
    <row r="20" spans="1:45" s="30" customFormat="1" ht="15" customHeight="1" x14ac:dyDescent="0.25">
      <c r="A20" s="111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39"/>
      <c r="O20" s="19"/>
      <c r="P20" s="19"/>
      <c r="Q20" s="19"/>
      <c r="R20" s="19"/>
      <c r="S20" s="19"/>
      <c r="T20" s="19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0"/>
      <c r="AG20" s="16"/>
      <c r="AH20" s="16"/>
      <c r="AI20" s="16"/>
      <c r="AJ20" s="16"/>
      <c r="AK20" s="10"/>
      <c r="AL20" s="16"/>
      <c r="AM20" s="16"/>
      <c r="AN20" s="16"/>
      <c r="AO20" s="16"/>
      <c r="AP20" s="16"/>
      <c r="AQ20" s="16"/>
      <c r="AR20" s="110"/>
    </row>
    <row r="21" spans="1:45" ht="15" customHeight="1" x14ac:dyDescent="0.25">
      <c r="A21" s="111"/>
      <c r="B21" s="18" t="s">
        <v>85</v>
      </c>
      <c r="C21" s="127"/>
      <c r="D21" s="127"/>
      <c r="E21" s="7" t="s">
        <v>2</v>
      </c>
      <c r="F21" s="7" t="s">
        <v>6</v>
      </c>
      <c r="G21" s="9" t="s">
        <v>4</v>
      </c>
      <c r="H21" s="7" t="s">
        <v>5</v>
      </c>
      <c r="I21" s="7" t="s">
        <v>11</v>
      </c>
      <c r="J21" s="16"/>
      <c r="K21" s="7" t="s">
        <v>24</v>
      </c>
      <c r="L21" s="7" t="s">
        <v>25</v>
      </c>
      <c r="M21" s="7" t="s">
        <v>26</v>
      </c>
      <c r="N21" s="7" t="s">
        <v>16</v>
      </c>
      <c r="O21" s="10"/>
      <c r="P21" s="52" t="s">
        <v>106</v>
      </c>
      <c r="Q21" s="3"/>
      <c r="R21" s="3"/>
      <c r="S21" s="3"/>
      <c r="T21" s="128"/>
      <c r="U21" s="128"/>
      <c r="V21" s="128"/>
      <c r="W21" s="128"/>
      <c r="X21" s="128"/>
      <c r="Y21" s="3"/>
      <c r="Z21" s="3"/>
      <c r="AA21" s="3"/>
      <c r="AB21" s="128"/>
      <c r="AC21" s="128"/>
      <c r="AD21" s="3"/>
      <c r="AE21" s="53"/>
      <c r="AF21" s="10"/>
      <c r="AG21" s="52" t="s">
        <v>104</v>
      </c>
      <c r="AH21" s="3"/>
      <c r="AI21" s="3"/>
      <c r="AJ21" s="3"/>
      <c r="AK21" s="3"/>
      <c r="AL21" s="2" t="s">
        <v>105</v>
      </c>
      <c r="AM21" s="3"/>
      <c r="AN21" s="3"/>
      <c r="AO21" s="3"/>
      <c r="AP21" s="3"/>
      <c r="AQ21" s="53"/>
      <c r="AR21" s="110"/>
    </row>
    <row r="22" spans="1:45" ht="15" customHeight="1" x14ac:dyDescent="0.25">
      <c r="A22" s="111"/>
      <c r="B22" s="52" t="s">
        <v>7</v>
      </c>
      <c r="C22" s="3"/>
      <c r="D22" s="53"/>
      <c r="E22" s="12">
        <f>PRODUCT(E17)</f>
        <v>16</v>
      </c>
      <c r="F22" s="12">
        <f>PRODUCT(F17)</f>
        <v>0</v>
      </c>
      <c r="G22" s="12">
        <f>PRODUCT(G17)</f>
        <v>1</v>
      </c>
      <c r="H22" s="12">
        <f>PRODUCT(H17)</f>
        <v>0</v>
      </c>
      <c r="I22" s="12">
        <f>PRODUCT(I17)</f>
        <v>15</v>
      </c>
      <c r="J22" s="16"/>
      <c r="K22" s="129">
        <f>PRODUCT((F22+G22)/E22)</f>
        <v>6.25E-2</v>
      </c>
      <c r="L22" s="129">
        <f>PRODUCT(H22/E22)</f>
        <v>0</v>
      </c>
      <c r="M22" s="129">
        <f>PRODUCT(I22/E22)</f>
        <v>0.9375</v>
      </c>
      <c r="N22" s="120">
        <f>PRODUCT(N17)</f>
        <v>0.34883477532793744</v>
      </c>
      <c r="O22" s="10">
        <f>PRODUCT(O17)</f>
        <v>43.000300030003004</v>
      </c>
      <c r="P22" s="49" t="s">
        <v>86</v>
      </c>
      <c r="Q22" s="167"/>
      <c r="R22" s="168" t="s">
        <v>92</v>
      </c>
      <c r="S22" s="50"/>
      <c r="T22" s="50"/>
      <c r="U22" s="50"/>
      <c r="V22" s="50"/>
      <c r="W22" s="50"/>
      <c r="X22" s="50"/>
      <c r="Y22" s="156"/>
      <c r="Z22" s="169"/>
      <c r="AA22" s="169"/>
      <c r="AB22" s="156" t="s">
        <v>87</v>
      </c>
      <c r="AC22" s="50"/>
      <c r="AD22" s="170" t="s">
        <v>93</v>
      </c>
      <c r="AE22" s="51"/>
      <c r="AF22" s="10"/>
      <c r="AG22" s="49" t="s">
        <v>86</v>
      </c>
      <c r="AH22" s="50"/>
      <c r="AI22" s="50"/>
      <c r="AJ22" s="169"/>
      <c r="AK22" s="169"/>
      <c r="AL22" s="122"/>
      <c r="AM22" s="169"/>
      <c r="AN22" s="165"/>
      <c r="AO22" s="169"/>
      <c r="AP22" s="169"/>
      <c r="AQ22" s="170"/>
      <c r="AR22" s="110"/>
    </row>
    <row r="23" spans="1:45" ht="15" customHeight="1" x14ac:dyDescent="0.25">
      <c r="A23" s="111"/>
      <c r="B23" s="130" t="s">
        <v>9</v>
      </c>
      <c r="C23" s="131"/>
      <c r="D23" s="132"/>
      <c r="E23" s="12"/>
      <c r="F23" s="12"/>
      <c r="G23" s="12"/>
      <c r="H23" s="12"/>
      <c r="I23" s="12"/>
      <c r="J23" s="16"/>
      <c r="K23" s="129"/>
      <c r="L23" s="129"/>
      <c r="M23" s="129"/>
      <c r="N23" s="120"/>
      <c r="O23" s="10"/>
      <c r="P23" s="157" t="s">
        <v>88</v>
      </c>
      <c r="Q23" s="171"/>
      <c r="R23" s="159" t="s">
        <v>108</v>
      </c>
      <c r="S23" s="159"/>
      <c r="T23" s="159"/>
      <c r="U23" s="159"/>
      <c r="V23" s="159"/>
      <c r="W23" s="159"/>
      <c r="X23" s="159"/>
      <c r="Y23" s="158"/>
      <c r="Z23" s="122"/>
      <c r="AA23" s="122"/>
      <c r="AB23" s="158" t="s">
        <v>107</v>
      </c>
      <c r="AC23" s="159"/>
      <c r="AD23" s="122" t="s">
        <v>109</v>
      </c>
      <c r="AE23" s="160"/>
      <c r="AF23" s="10"/>
      <c r="AG23" s="157" t="s">
        <v>88</v>
      </c>
      <c r="AH23" s="182"/>
      <c r="AI23" s="159"/>
      <c r="AJ23" s="122"/>
      <c r="AK23" s="122"/>
      <c r="AL23" s="122"/>
      <c r="AM23" s="122"/>
      <c r="AN23" s="165"/>
      <c r="AO23" s="122"/>
      <c r="AP23" s="122"/>
      <c r="AQ23" s="183"/>
      <c r="AR23" s="110"/>
    </row>
    <row r="24" spans="1:45" ht="15" customHeight="1" x14ac:dyDescent="0.25">
      <c r="A24" s="111"/>
      <c r="B24" s="133" t="s">
        <v>10</v>
      </c>
      <c r="C24" s="134"/>
      <c r="D24" s="135"/>
      <c r="E24" s="136"/>
      <c r="F24" s="136"/>
      <c r="G24" s="136"/>
      <c r="H24" s="136"/>
      <c r="I24" s="136"/>
      <c r="J24" s="16"/>
      <c r="K24" s="137"/>
      <c r="L24" s="137"/>
      <c r="M24" s="137"/>
      <c r="N24" s="138"/>
      <c r="O24" s="10"/>
      <c r="P24" s="157" t="s">
        <v>89</v>
      </c>
      <c r="Q24" s="171"/>
      <c r="R24" s="159"/>
      <c r="S24" s="159"/>
      <c r="T24" s="159"/>
      <c r="U24" s="159"/>
      <c r="V24" s="159"/>
      <c r="W24" s="159"/>
      <c r="X24" s="159"/>
      <c r="Y24" s="158"/>
      <c r="Z24" s="122"/>
      <c r="AA24" s="122"/>
      <c r="AB24" s="122"/>
      <c r="AC24" s="159"/>
      <c r="AD24" s="122"/>
      <c r="AE24" s="160"/>
      <c r="AF24" s="10"/>
      <c r="AG24" s="157" t="s">
        <v>89</v>
      </c>
      <c r="AH24" s="182"/>
      <c r="AI24" s="159"/>
      <c r="AJ24" s="122"/>
      <c r="AK24" s="122"/>
      <c r="AL24" s="122"/>
      <c r="AM24" s="122"/>
      <c r="AN24" s="165"/>
      <c r="AO24" s="122"/>
      <c r="AP24" s="122"/>
      <c r="AQ24" s="183"/>
      <c r="AR24" s="110"/>
    </row>
    <row r="25" spans="1:45" ht="15" customHeight="1" x14ac:dyDescent="0.25">
      <c r="A25" s="111"/>
      <c r="B25" s="139" t="s">
        <v>90</v>
      </c>
      <c r="C25" s="112"/>
      <c r="D25" s="105"/>
      <c r="E25" s="7">
        <f>SUM(E22:E24)</f>
        <v>16</v>
      </c>
      <c r="F25" s="7">
        <f>SUM(F22:F24)</f>
        <v>0</v>
      </c>
      <c r="G25" s="7">
        <f>SUM(G22:G24)</f>
        <v>1</v>
      </c>
      <c r="H25" s="7">
        <f>SUM(H22:H24)</f>
        <v>0</v>
      </c>
      <c r="I25" s="7">
        <f>SUM(I22:I24)</f>
        <v>15</v>
      </c>
      <c r="J25" s="16"/>
      <c r="K25" s="140">
        <f>PRODUCT((F25+G25)/E25)</f>
        <v>6.25E-2</v>
      </c>
      <c r="L25" s="140">
        <f>PRODUCT(H25/E25)</f>
        <v>0</v>
      </c>
      <c r="M25" s="140">
        <f>PRODUCT(I25/E25)</f>
        <v>0.9375</v>
      </c>
      <c r="N25" s="15">
        <f>PRODUCT(I25/O25)</f>
        <v>0.34883477532793744</v>
      </c>
      <c r="O25" s="10">
        <f>SUM(O22:O24)</f>
        <v>43.000300030003004</v>
      </c>
      <c r="P25" s="161" t="s">
        <v>91</v>
      </c>
      <c r="Q25" s="172"/>
      <c r="R25" s="163"/>
      <c r="S25" s="163"/>
      <c r="T25" s="163"/>
      <c r="U25" s="163"/>
      <c r="V25" s="163"/>
      <c r="W25" s="163"/>
      <c r="X25" s="163"/>
      <c r="Y25" s="162"/>
      <c r="Z25" s="173"/>
      <c r="AA25" s="173"/>
      <c r="AB25" s="173"/>
      <c r="AC25" s="163"/>
      <c r="AD25" s="173"/>
      <c r="AE25" s="164"/>
      <c r="AF25" s="10"/>
      <c r="AG25" s="161" t="s">
        <v>91</v>
      </c>
      <c r="AH25" s="184"/>
      <c r="AI25" s="163"/>
      <c r="AJ25" s="173"/>
      <c r="AK25" s="173"/>
      <c r="AL25" s="173"/>
      <c r="AM25" s="173"/>
      <c r="AN25" s="166"/>
      <c r="AO25" s="173"/>
      <c r="AP25" s="173"/>
      <c r="AQ25" s="67"/>
      <c r="AR25" s="110"/>
    </row>
    <row r="26" spans="1:45" ht="15" customHeight="1" x14ac:dyDescent="0.25">
      <c r="A26" s="111"/>
      <c r="B26" s="141"/>
      <c r="C26" s="141"/>
      <c r="D26" s="141"/>
      <c r="E26" s="141"/>
      <c r="F26" s="141"/>
      <c r="G26" s="141"/>
      <c r="H26" s="141"/>
      <c r="I26" s="141"/>
      <c r="J26" s="16"/>
      <c r="K26" s="141"/>
      <c r="L26" s="141"/>
      <c r="M26" s="141"/>
      <c r="N26" s="39"/>
      <c r="O26" s="10">
        <f>SUM(O23:O25)</f>
        <v>43.000300030003004</v>
      </c>
      <c r="P26" s="16"/>
      <c r="Q26" s="16"/>
      <c r="R26" s="16"/>
      <c r="S26" s="16"/>
      <c r="T26" s="10"/>
      <c r="U26" s="10"/>
      <c r="V26" s="16"/>
      <c r="W26" s="16"/>
      <c r="X26" s="16"/>
      <c r="Y26" s="10"/>
      <c r="Z26" s="10"/>
      <c r="AA26" s="10"/>
      <c r="AB26" s="10"/>
      <c r="AC26" s="10"/>
      <c r="AD26" s="10"/>
      <c r="AE26" s="10"/>
      <c r="AF26" s="10"/>
      <c r="AG26" s="10"/>
      <c r="AH26" s="17"/>
      <c r="AI26" s="16"/>
      <c r="AJ26" s="16"/>
      <c r="AK26" s="10"/>
      <c r="AL26" s="16"/>
      <c r="AM26" s="16"/>
      <c r="AN26" s="16"/>
      <c r="AO26" s="16"/>
      <c r="AP26" s="16"/>
      <c r="AQ26" s="16"/>
      <c r="AR26" s="110"/>
    </row>
    <row r="27" spans="1:45" ht="15" customHeight="1" x14ac:dyDescent="0.2">
      <c r="A27" s="111"/>
      <c r="B27" s="16" t="s">
        <v>17</v>
      </c>
      <c r="C27" s="16"/>
      <c r="D27" s="16" t="s">
        <v>29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ht="15" customHeight="1" x14ac:dyDescent="0.2">
      <c r="A28" s="111"/>
      <c r="B28" s="16"/>
      <c r="C28" s="16"/>
      <c r="D28" s="16" t="s">
        <v>59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ht="15" customHeight="1" x14ac:dyDescent="0.2">
      <c r="A29" s="111"/>
      <c r="B29" s="16"/>
      <c r="C29" s="16"/>
      <c r="D29" s="55" t="s">
        <v>101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</row>
    <row r="30" spans="1:45" s="91" customFormat="1" ht="15" customHeight="1" x14ac:dyDescent="0.2">
      <c r="A30" s="71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</row>
    <row r="31" spans="1:45" s="91" customFormat="1" ht="15" customHeight="1" x14ac:dyDescent="0.25">
      <c r="A31" s="71"/>
      <c r="B31" s="10"/>
      <c r="C31" s="10"/>
      <c r="D31" s="10"/>
      <c r="E31" s="10"/>
      <c r="F31" s="10"/>
      <c r="G31" s="10"/>
      <c r="H31" s="16"/>
      <c r="I31" s="16"/>
      <c r="J31" s="16"/>
      <c r="K31" s="16"/>
      <c r="L31" s="16"/>
      <c r="M31" s="56"/>
      <c r="N31" s="16"/>
      <c r="O31" s="10"/>
      <c r="P31" s="16"/>
      <c r="Q31" s="16"/>
      <c r="R31" s="16"/>
      <c r="S31" s="16"/>
      <c r="T31" s="10"/>
      <c r="U31" s="10"/>
      <c r="V31" s="17"/>
      <c r="W31" s="16"/>
      <c r="X31" s="16"/>
      <c r="Y31" s="16"/>
      <c r="Z31" s="16"/>
      <c r="AA31" s="16"/>
      <c r="AB31" s="16"/>
      <c r="AC31" s="16"/>
      <c r="AD31" s="16"/>
      <c r="AE31" s="16"/>
      <c r="AF31" s="110"/>
      <c r="AG31" s="5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10"/>
    </row>
    <row r="32" spans="1:45" s="91" customFormat="1" ht="15" customHeight="1" x14ac:dyDescent="0.25">
      <c r="A32" s="71"/>
      <c r="B32" s="10"/>
      <c r="C32" s="10"/>
      <c r="D32" s="10"/>
      <c r="E32" s="10"/>
      <c r="F32" s="10"/>
      <c r="G32" s="10"/>
      <c r="H32" s="16"/>
      <c r="I32" s="16"/>
      <c r="J32" s="16"/>
      <c r="K32" s="16"/>
      <c r="L32" s="16"/>
      <c r="M32" s="16"/>
      <c r="N32" s="16"/>
      <c r="O32" s="10"/>
      <c r="P32" s="16"/>
      <c r="Q32" s="16"/>
      <c r="R32" s="16"/>
      <c r="S32" s="16"/>
      <c r="T32" s="10"/>
      <c r="U32" s="10"/>
      <c r="V32" s="17"/>
      <c r="W32" s="16"/>
      <c r="X32" s="16"/>
      <c r="Y32" s="16"/>
      <c r="Z32" s="16"/>
      <c r="AA32" s="16"/>
      <c r="AB32" s="16"/>
      <c r="AC32" s="16"/>
      <c r="AD32" s="16"/>
      <c r="AE32" s="16"/>
      <c r="AF32" s="110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10"/>
    </row>
    <row r="33" spans="1:44" s="91" customFormat="1" ht="15" customHeight="1" x14ac:dyDescent="0.25">
      <c r="A33" s="71"/>
      <c r="B33" s="10"/>
      <c r="C33" s="10"/>
      <c r="D33" s="10"/>
      <c r="E33" s="10"/>
      <c r="F33" s="10"/>
      <c r="G33" s="10"/>
      <c r="H33" s="16"/>
      <c r="I33" s="16"/>
      <c r="J33" s="16"/>
      <c r="K33" s="16"/>
      <c r="L33" s="16"/>
      <c r="M33" s="16"/>
      <c r="N33" s="16"/>
      <c r="O33" s="10"/>
      <c r="P33" s="16"/>
      <c r="Q33" s="16"/>
      <c r="R33" s="16"/>
      <c r="S33" s="16"/>
      <c r="T33" s="10"/>
      <c r="U33" s="10"/>
      <c r="V33" s="17"/>
      <c r="W33" s="16"/>
      <c r="X33" s="16"/>
      <c r="Y33" s="16"/>
      <c r="Z33" s="16"/>
      <c r="AA33" s="16"/>
      <c r="AB33" s="16"/>
      <c r="AC33" s="16"/>
      <c r="AD33" s="16"/>
      <c r="AE33" s="16"/>
      <c r="AF33" s="110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10"/>
    </row>
    <row r="34" spans="1:44" s="91" customFormat="1" ht="15" customHeight="1" x14ac:dyDescent="0.25">
      <c r="A34" s="71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10"/>
    </row>
    <row r="35" spans="1:44" s="91" customFormat="1" ht="15" customHeight="1" x14ac:dyDescent="0.25">
      <c r="A35" s="71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10"/>
    </row>
    <row r="36" spans="1:44" s="91" customFormat="1" ht="15" customHeight="1" x14ac:dyDescent="0.25">
      <c r="A36" s="71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10"/>
    </row>
    <row r="37" spans="1:44" s="91" customFormat="1" ht="15" customHeight="1" x14ac:dyDescent="0.25">
      <c r="A37" s="71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10"/>
    </row>
    <row r="38" spans="1:44" s="91" customFormat="1" ht="15" customHeight="1" x14ac:dyDescent="0.25">
      <c r="A38" s="71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10"/>
    </row>
    <row r="39" spans="1:44" s="91" customFormat="1" ht="15" customHeight="1" x14ac:dyDescent="0.25">
      <c r="A39" s="71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7"/>
      <c r="AI39" s="16"/>
      <c r="AJ39" s="16"/>
      <c r="AK39" s="16"/>
      <c r="AL39" s="16"/>
      <c r="AM39" s="16"/>
      <c r="AN39" s="16"/>
      <c r="AO39" s="16"/>
      <c r="AP39" s="16"/>
      <c r="AQ39" s="16"/>
      <c r="AR39" s="110"/>
    </row>
    <row r="40" spans="1:44" s="91" customFormat="1" ht="15" customHeight="1" x14ac:dyDescent="0.25">
      <c r="A40" s="71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7"/>
      <c r="AI40" s="16"/>
      <c r="AJ40" s="16"/>
      <c r="AK40" s="16"/>
      <c r="AL40" s="16"/>
      <c r="AM40" s="16"/>
      <c r="AN40" s="16"/>
      <c r="AO40" s="16"/>
      <c r="AP40" s="16"/>
      <c r="AQ40" s="16"/>
      <c r="AR40" s="110"/>
    </row>
    <row r="41" spans="1:44" s="91" customFormat="1" ht="15" customHeight="1" x14ac:dyDescent="0.25">
      <c r="A41" s="71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7"/>
      <c r="AI41" s="16"/>
      <c r="AJ41" s="16"/>
      <c r="AK41" s="16"/>
      <c r="AL41" s="16"/>
      <c r="AM41" s="16"/>
      <c r="AN41" s="16"/>
      <c r="AO41" s="16"/>
      <c r="AP41" s="16"/>
      <c r="AQ41" s="16"/>
      <c r="AR41" s="110"/>
    </row>
    <row r="42" spans="1:44" s="91" customFormat="1" ht="15" customHeight="1" x14ac:dyDescent="0.25">
      <c r="A42" s="71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7"/>
      <c r="AI42" s="16"/>
      <c r="AJ42" s="16"/>
      <c r="AK42" s="16"/>
      <c r="AL42" s="16"/>
      <c r="AM42" s="16"/>
      <c r="AN42" s="16"/>
      <c r="AO42" s="16"/>
      <c r="AP42" s="16"/>
      <c r="AQ42" s="16"/>
      <c r="AR42" s="110"/>
    </row>
    <row r="43" spans="1:44" s="91" customFormat="1" ht="15" customHeight="1" x14ac:dyDescent="0.25">
      <c r="A43" s="7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7"/>
      <c r="AI43" s="16"/>
      <c r="AJ43" s="16"/>
      <c r="AK43" s="16"/>
      <c r="AL43" s="16"/>
      <c r="AM43" s="16"/>
      <c r="AN43" s="16"/>
      <c r="AO43" s="16"/>
      <c r="AP43" s="16"/>
      <c r="AQ43" s="16"/>
      <c r="AR43" s="110"/>
    </row>
    <row r="44" spans="1:44" s="91" customFormat="1" ht="15" customHeight="1" x14ac:dyDescent="0.25">
      <c r="A44" s="7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7"/>
      <c r="AI44" s="16"/>
      <c r="AJ44" s="16"/>
      <c r="AK44" s="16"/>
      <c r="AL44" s="16"/>
      <c r="AM44" s="16"/>
      <c r="AN44" s="16"/>
      <c r="AO44" s="16"/>
      <c r="AP44" s="16"/>
      <c r="AQ44" s="16"/>
      <c r="AR44" s="110"/>
    </row>
    <row r="45" spans="1:44" s="91" customFormat="1" ht="15" customHeight="1" x14ac:dyDescent="0.25">
      <c r="A45" s="71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7"/>
      <c r="AI45" s="16"/>
      <c r="AJ45" s="16"/>
      <c r="AK45" s="16"/>
      <c r="AL45" s="16"/>
      <c r="AM45" s="16"/>
      <c r="AN45" s="16"/>
      <c r="AO45" s="16"/>
      <c r="AP45" s="16"/>
      <c r="AQ45" s="16"/>
      <c r="AR45" s="110"/>
    </row>
    <row r="46" spans="1:44" s="91" customFormat="1" ht="15" customHeight="1" x14ac:dyDescent="0.25">
      <c r="A46" s="71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7"/>
      <c r="AI46" s="16"/>
      <c r="AJ46" s="16"/>
      <c r="AK46" s="16"/>
      <c r="AL46" s="16"/>
      <c r="AM46" s="16"/>
      <c r="AN46" s="16"/>
      <c r="AO46" s="16"/>
      <c r="AP46" s="16"/>
      <c r="AQ46" s="16"/>
      <c r="AR46" s="110"/>
    </row>
    <row r="47" spans="1:44" s="91" customFormat="1" ht="15" customHeight="1" x14ac:dyDescent="0.25">
      <c r="A47" s="71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7"/>
      <c r="AI47" s="16"/>
      <c r="AJ47" s="16"/>
      <c r="AK47" s="16"/>
      <c r="AL47" s="16"/>
      <c r="AM47" s="16"/>
      <c r="AN47" s="16"/>
      <c r="AO47" s="16"/>
      <c r="AP47" s="16"/>
      <c r="AQ47" s="16"/>
      <c r="AR47" s="110"/>
    </row>
    <row r="48" spans="1:44" s="91" customFormat="1" ht="15" customHeight="1" x14ac:dyDescent="0.25">
      <c r="A48" s="71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7"/>
      <c r="AI48" s="16"/>
      <c r="AJ48" s="16"/>
      <c r="AK48" s="16"/>
      <c r="AL48" s="16"/>
      <c r="AM48" s="16"/>
      <c r="AN48" s="16"/>
      <c r="AO48" s="16"/>
      <c r="AP48" s="16"/>
      <c r="AQ48" s="16"/>
      <c r="AR48" s="110"/>
    </row>
    <row r="49" spans="1:44" s="91" customFormat="1" ht="15" customHeight="1" x14ac:dyDescent="0.25">
      <c r="A49" s="71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7"/>
      <c r="AI49" s="16"/>
      <c r="AJ49" s="16"/>
      <c r="AK49" s="16"/>
      <c r="AL49" s="16"/>
      <c r="AM49" s="16"/>
      <c r="AN49" s="16"/>
      <c r="AO49" s="16"/>
      <c r="AP49" s="16"/>
      <c r="AQ49" s="16"/>
      <c r="AR49" s="110"/>
    </row>
    <row r="50" spans="1:44" s="91" customFormat="1" ht="15" customHeight="1" x14ac:dyDescent="0.25">
      <c r="A50" s="71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7"/>
      <c r="AI50" s="16"/>
      <c r="AJ50" s="16"/>
      <c r="AK50" s="16"/>
      <c r="AL50" s="16"/>
      <c r="AM50" s="16"/>
      <c r="AN50" s="16"/>
      <c r="AO50" s="16"/>
      <c r="AP50" s="16"/>
      <c r="AQ50" s="16"/>
      <c r="AR50" s="110"/>
    </row>
    <row r="51" spans="1:44" s="91" customFormat="1" ht="15" customHeight="1" x14ac:dyDescent="0.25">
      <c r="A51" s="71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7"/>
      <c r="AI51" s="16"/>
      <c r="AJ51" s="16"/>
      <c r="AK51" s="16"/>
      <c r="AL51" s="16"/>
      <c r="AM51" s="16"/>
      <c r="AN51" s="16"/>
      <c r="AO51" s="16"/>
      <c r="AP51" s="16"/>
      <c r="AQ51" s="16"/>
      <c r="AR51" s="110"/>
    </row>
    <row r="52" spans="1:44" s="91" customFormat="1" ht="15" customHeight="1" x14ac:dyDescent="0.25">
      <c r="A52" s="71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7"/>
      <c r="AI52" s="16"/>
      <c r="AJ52" s="16"/>
      <c r="AK52" s="16"/>
      <c r="AL52" s="16"/>
      <c r="AM52" s="16"/>
      <c r="AN52" s="16"/>
      <c r="AO52" s="16"/>
      <c r="AP52" s="16"/>
      <c r="AQ52" s="16"/>
      <c r="AR52" s="110"/>
    </row>
    <row r="53" spans="1:44" s="91" customFormat="1" ht="15" customHeight="1" x14ac:dyDescent="0.25">
      <c r="A53" s="71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7"/>
      <c r="AI53" s="16"/>
      <c r="AJ53" s="16"/>
      <c r="AK53" s="16"/>
      <c r="AL53" s="16"/>
      <c r="AM53" s="16"/>
      <c r="AN53" s="16"/>
      <c r="AO53" s="16"/>
      <c r="AP53" s="16"/>
      <c r="AQ53" s="16"/>
      <c r="AR53" s="110"/>
    </row>
    <row r="54" spans="1:44" s="91" customFormat="1" ht="15" customHeight="1" x14ac:dyDescent="0.25">
      <c r="A54" s="71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7"/>
      <c r="AI54" s="16"/>
      <c r="AJ54" s="16"/>
      <c r="AK54" s="16"/>
      <c r="AL54" s="16"/>
      <c r="AM54" s="16"/>
      <c r="AN54" s="16"/>
      <c r="AO54" s="16"/>
      <c r="AP54" s="16"/>
      <c r="AQ54" s="16"/>
      <c r="AR54" s="110"/>
    </row>
    <row r="55" spans="1:44" s="91" customFormat="1" ht="15" customHeight="1" x14ac:dyDescent="0.25">
      <c r="A55" s="71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7"/>
      <c r="AI55" s="16"/>
      <c r="AJ55" s="16"/>
      <c r="AK55" s="16"/>
      <c r="AL55" s="16"/>
      <c r="AM55" s="16"/>
      <c r="AN55" s="16"/>
      <c r="AO55" s="16"/>
      <c r="AP55" s="16"/>
      <c r="AQ55" s="16"/>
      <c r="AR55" s="110"/>
    </row>
    <row r="56" spans="1:44" s="91" customFormat="1" ht="15" customHeight="1" x14ac:dyDescent="0.25">
      <c r="A56" s="71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7"/>
      <c r="AI56" s="16"/>
      <c r="AJ56" s="16"/>
      <c r="AK56" s="16"/>
      <c r="AL56" s="16"/>
      <c r="AM56" s="16"/>
      <c r="AN56" s="16"/>
      <c r="AO56" s="16"/>
      <c r="AP56" s="16"/>
      <c r="AQ56" s="16"/>
      <c r="AR56" s="110"/>
    </row>
    <row r="57" spans="1:44" s="91" customFormat="1" ht="15" customHeight="1" x14ac:dyDescent="0.25">
      <c r="A57" s="71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7"/>
      <c r="AI57" s="16"/>
      <c r="AJ57" s="16"/>
      <c r="AK57" s="16"/>
      <c r="AL57" s="16"/>
      <c r="AM57" s="16"/>
      <c r="AN57" s="16"/>
      <c r="AO57" s="16"/>
      <c r="AP57" s="16"/>
      <c r="AQ57" s="16"/>
      <c r="AR57" s="110"/>
    </row>
    <row r="58" spans="1:44" s="91" customFormat="1" ht="15" customHeight="1" x14ac:dyDescent="0.25">
      <c r="A58" s="71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7"/>
      <c r="AI58" s="16"/>
      <c r="AJ58" s="16"/>
      <c r="AK58" s="16"/>
      <c r="AL58" s="16"/>
      <c r="AM58" s="16"/>
      <c r="AN58" s="16"/>
      <c r="AO58" s="16"/>
      <c r="AP58" s="16"/>
      <c r="AQ58" s="16"/>
      <c r="AR58" s="110"/>
    </row>
    <row r="59" spans="1:44" s="91" customFormat="1" ht="15" customHeight="1" x14ac:dyDescent="0.25">
      <c r="A59" s="71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7"/>
      <c r="AI59" s="16"/>
      <c r="AJ59" s="16"/>
      <c r="AK59" s="16"/>
      <c r="AL59" s="16"/>
      <c r="AM59" s="16"/>
      <c r="AN59" s="16"/>
      <c r="AO59" s="16"/>
      <c r="AP59" s="16"/>
      <c r="AQ59" s="16"/>
      <c r="AR59" s="110"/>
    </row>
    <row r="60" spans="1:44" s="91" customFormat="1" ht="15" customHeight="1" x14ac:dyDescent="0.25">
      <c r="A60" s="71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7"/>
      <c r="AI60" s="16"/>
      <c r="AJ60" s="16"/>
      <c r="AK60" s="16"/>
      <c r="AL60" s="16"/>
      <c r="AM60" s="16"/>
      <c r="AN60" s="16"/>
      <c r="AO60" s="16"/>
      <c r="AP60" s="16"/>
      <c r="AQ60" s="16"/>
      <c r="AR60" s="110"/>
    </row>
    <row r="61" spans="1:44" s="91" customFormat="1" ht="15" customHeight="1" x14ac:dyDescent="0.25">
      <c r="A61" s="71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7"/>
      <c r="AI61" s="16"/>
      <c r="AJ61" s="16"/>
      <c r="AK61" s="16"/>
      <c r="AL61" s="16"/>
      <c r="AM61" s="16"/>
      <c r="AN61" s="16"/>
      <c r="AO61" s="16"/>
      <c r="AP61" s="16"/>
      <c r="AQ61" s="16"/>
      <c r="AR61" s="110"/>
    </row>
    <row r="62" spans="1:44" s="91" customFormat="1" ht="15" customHeight="1" x14ac:dyDescent="0.25">
      <c r="A62" s="71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7"/>
      <c r="AI62" s="16"/>
      <c r="AJ62" s="16"/>
      <c r="AK62" s="16"/>
      <c r="AL62" s="16"/>
      <c r="AM62" s="16"/>
      <c r="AN62" s="16"/>
      <c r="AO62" s="16"/>
      <c r="AP62" s="16"/>
      <c r="AQ62" s="16"/>
      <c r="AR62" s="110"/>
    </row>
    <row r="63" spans="1:44" s="91" customFormat="1" ht="15" customHeight="1" x14ac:dyDescent="0.25">
      <c r="A63" s="71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7"/>
      <c r="AI63" s="16"/>
      <c r="AJ63" s="16"/>
      <c r="AK63" s="16"/>
      <c r="AL63" s="16"/>
      <c r="AM63" s="16"/>
      <c r="AN63" s="16"/>
      <c r="AO63" s="16"/>
      <c r="AP63" s="16"/>
      <c r="AQ63" s="16"/>
      <c r="AR63" s="110"/>
    </row>
    <row r="64" spans="1:44" s="91" customFormat="1" ht="15" customHeight="1" x14ac:dyDescent="0.25">
      <c r="A64" s="71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7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4" s="91" customFormat="1" ht="15" customHeight="1" x14ac:dyDescent="0.25">
      <c r="A65" s="71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7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4" s="91" customFormat="1" ht="15" customHeight="1" x14ac:dyDescent="0.25">
      <c r="A66" s="71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7"/>
      <c r="AI66" s="16"/>
      <c r="AJ66" s="16"/>
      <c r="AK66" s="16"/>
      <c r="AL66" s="16"/>
      <c r="AM66" s="16"/>
      <c r="AN66" s="16"/>
      <c r="AO66" s="16"/>
      <c r="AP66" s="16"/>
      <c r="AQ66" s="16"/>
    </row>
    <row r="67" spans="1:44" s="91" customFormat="1" ht="15" customHeight="1" x14ac:dyDescent="0.25">
      <c r="A67" s="71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7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1" customFormat="1" ht="15" customHeight="1" x14ac:dyDescent="0.25">
      <c r="A68" s="71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7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1" customFormat="1" ht="15" customHeight="1" x14ac:dyDescent="0.25">
      <c r="A69" s="71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7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1" customFormat="1" ht="15" customHeight="1" x14ac:dyDescent="0.25">
      <c r="A70" s="71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7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1" customFormat="1" ht="15" customHeight="1" x14ac:dyDescent="0.25">
      <c r="A71" s="71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7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1" customFormat="1" ht="15" customHeight="1" x14ac:dyDescent="0.25">
      <c r="A72" s="71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7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1" customFormat="1" ht="15" customHeight="1" x14ac:dyDescent="0.25">
      <c r="A73" s="71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7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1" customFormat="1" ht="15" customHeight="1" x14ac:dyDescent="0.25">
      <c r="A74" s="71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7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1" customFormat="1" ht="15" customHeight="1" x14ac:dyDescent="0.25">
      <c r="A75" s="71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7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1" customFormat="1" ht="15" customHeight="1" x14ac:dyDescent="0.25">
      <c r="A76" s="71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7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1" customFormat="1" ht="15" customHeight="1" x14ac:dyDescent="0.25">
      <c r="A77" s="71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7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91" customFormat="1" ht="15" customHeight="1" x14ac:dyDescent="0.25">
      <c r="A78" s="71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7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91" customFormat="1" ht="15" customHeight="1" x14ac:dyDescent="0.25">
      <c r="A79" s="71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7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91" customFormat="1" ht="15" customHeight="1" x14ac:dyDescent="0.25">
      <c r="A80" s="71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7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91" customFormat="1" ht="15" customHeight="1" x14ac:dyDescent="0.25">
      <c r="A81" s="71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7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91" customFormat="1" ht="15" customHeight="1" x14ac:dyDescent="0.25">
      <c r="A82" s="71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7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91" customFormat="1" ht="15" customHeight="1" x14ac:dyDescent="0.25">
      <c r="A83" s="71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0"/>
      <c r="AH83" s="17"/>
      <c r="AI83" s="16"/>
      <c r="AJ83" s="16"/>
      <c r="AK83" s="16"/>
      <c r="AL83" s="16"/>
      <c r="AM83" s="16"/>
      <c r="AN83" s="16"/>
      <c r="AO83" s="16"/>
      <c r="AP83" s="16"/>
      <c r="AQ83" s="16"/>
      <c r="AR83"/>
    </row>
    <row r="84" spans="1:44" s="91" customFormat="1" ht="15" customHeight="1" x14ac:dyDescent="0.25">
      <c r="A84" s="71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0"/>
      <c r="AH84" s="17"/>
      <c r="AI84" s="16"/>
      <c r="AJ84" s="16"/>
      <c r="AK84" s="16"/>
      <c r="AL84" s="16"/>
      <c r="AM84" s="16"/>
      <c r="AN84" s="16"/>
      <c r="AO84" s="16"/>
      <c r="AP84" s="16"/>
      <c r="AQ84" s="16"/>
      <c r="AR84"/>
    </row>
    <row r="85" spans="1:44" s="91" customFormat="1" ht="15" customHeight="1" x14ac:dyDescent="0.25">
      <c r="A85" s="71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0"/>
      <c r="AH85" s="17"/>
      <c r="AI85" s="16"/>
      <c r="AJ85" s="16"/>
      <c r="AK85" s="16"/>
      <c r="AL85" s="16"/>
      <c r="AM85" s="16"/>
      <c r="AN85" s="16"/>
      <c r="AO85" s="16"/>
      <c r="AP85" s="16"/>
      <c r="AQ85" s="16"/>
      <c r="AR85"/>
    </row>
    <row r="86" spans="1:44" s="91" customFormat="1" ht="15" customHeight="1" x14ac:dyDescent="0.25">
      <c r="A86" s="71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7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1" customFormat="1" ht="15" customHeight="1" x14ac:dyDescent="0.25">
      <c r="A87" s="71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7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1" customFormat="1" ht="15" customHeight="1" x14ac:dyDescent="0.25">
      <c r="A88" s="71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7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1" customFormat="1" ht="15" customHeight="1" x14ac:dyDescent="0.25">
      <c r="A89" s="71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7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1" customFormat="1" ht="15" customHeight="1" x14ac:dyDescent="0.25">
      <c r="A90" s="71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7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1" customFormat="1" ht="15" customHeight="1" x14ac:dyDescent="0.25">
      <c r="A91" s="71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7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1" customFormat="1" ht="15" customHeight="1" x14ac:dyDescent="0.25">
      <c r="A92" s="71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7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1" customFormat="1" ht="15" customHeight="1" x14ac:dyDescent="0.25">
      <c r="A93" s="71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7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1" customFormat="1" ht="15" customHeight="1" x14ac:dyDescent="0.25">
      <c r="A94" s="71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7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1" customFormat="1" ht="15" customHeight="1" x14ac:dyDescent="0.25">
      <c r="A95" s="71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7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1" customFormat="1" ht="15" customHeight="1" x14ac:dyDescent="0.25">
      <c r="A96" s="71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7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1" customFormat="1" ht="15" customHeight="1" x14ac:dyDescent="0.25">
      <c r="A97" s="71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7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1" customFormat="1" ht="15" customHeight="1" x14ac:dyDescent="0.25">
      <c r="A98" s="71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7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1" customFormat="1" ht="15" customHeight="1" x14ac:dyDescent="0.25">
      <c r="A99" s="71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7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1" customFormat="1" ht="15" customHeight="1" x14ac:dyDescent="0.25">
      <c r="A100" s="71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7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1" customFormat="1" ht="15" customHeight="1" x14ac:dyDescent="0.25">
      <c r="A101" s="71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7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1" customFormat="1" ht="15" customHeight="1" x14ac:dyDescent="0.25">
      <c r="A102" s="71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7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1" customFormat="1" ht="15" customHeight="1" x14ac:dyDescent="0.25">
      <c r="A103" s="71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7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1" customFormat="1" ht="15" customHeight="1" x14ac:dyDescent="0.25">
      <c r="A104" s="71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7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1" customFormat="1" ht="15" customHeight="1" x14ac:dyDescent="0.25">
      <c r="A105" s="71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7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1" customFormat="1" ht="15" customHeight="1" x14ac:dyDescent="0.25">
      <c r="A106" s="71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7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1" customFormat="1" ht="15" customHeight="1" x14ac:dyDescent="0.25">
      <c r="A107" s="71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7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1" customFormat="1" ht="15" customHeight="1" x14ac:dyDescent="0.25">
      <c r="A108" s="71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7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1" customFormat="1" ht="15" customHeight="1" x14ac:dyDescent="0.25">
      <c r="A109" s="71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7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1" customFormat="1" ht="15" customHeight="1" x14ac:dyDescent="0.25">
      <c r="A110" s="71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7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1" customFormat="1" ht="15" customHeight="1" x14ac:dyDescent="0.25">
      <c r="A111" s="71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7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1" customFormat="1" ht="15" customHeight="1" x14ac:dyDescent="0.25">
      <c r="A112" s="71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7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1" customFormat="1" ht="15" customHeight="1" x14ac:dyDescent="0.25">
      <c r="A113" s="71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7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1" customFormat="1" ht="15" customHeight="1" x14ac:dyDescent="0.25">
      <c r="A114" s="71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7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1" customFormat="1" ht="15" customHeight="1" x14ac:dyDescent="0.25">
      <c r="A115" s="71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7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1" customFormat="1" ht="15" customHeight="1" x14ac:dyDescent="0.25">
      <c r="A116" s="71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7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1" customFormat="1" ht="15" customHeight="1" x14ac:dyDescent="0.25">
      <c r="A117" s="71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7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1" customFormat="1" ht="15" customHeight="1" x14ac:dyDescent="0.25">
      <c r="A118" s="71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7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1" customFormat="1" ht="15" customHeight="1" x14ac:dyDescent="0.25">
      <c r="A119" s="71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7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1" customFormat="1" ht="15" customHeight="1" x14ac:dyDescent="0.25">
      <c r="A120" s="71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7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1" customFormat="1" ht="15" customHeight="1" x14ac:dyDescent="0.25">
      <c r="A121" s="71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7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1" customFormat="1" ht="15" customHeight="1" x14ac:dyDescent="0.25">
      <c r="A122" s="71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7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1" customFormat="1" ht="15" customHeight="1" x14ac:dyDescent="0.25">
      <c r="A123" s="71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7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1" customFormat="1" ht="15" customHeight="1" x14ac:dyDescent="0.25">
      <c r="A124" s="71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7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1" customFormat="1" ht="15" customHeight="1" x14ac:dyDescent="0.25">
      <c r="A125" s="71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7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1" customFormat="1" ht="15" customHeight="1" x14ac:dyDescent="0.25">
      <c r="A126" s="71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7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1" customFormat="1" ht="15" customHeight="1" x14ac:dyDescent="0.25">
      <c r="A127" s="71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7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1" customFormat="1" ht="15" customHeight="1" x14ac:dyDescent="0.25">
      <c r="A128" s="71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7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1" customFormat="1" ht="15" customHeight="1" x14ac:dyDescent="0.25">
      <c r="A129" s="71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7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1" customFormat="1" ht="15" customHeight="1" x14ac:dyDescent="0.25">
      <c r="A130" s="71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7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1" customFormat="1" ht="15" customHeight="1" x14ac:dyDescent="0.25">
      <c r="A131" s="71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7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1" customFormat="1" ht="15" customHeight="1" x14ac:dyDescent="0.25">
      <c r="A132" s="71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7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1" customFormat="1" ht="15" customHeight="1" x14ac:dyDescent="0.25">
      <c r="A133" s="71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7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1" customFormat="1" ht="15" customHeight="1" x14ac:dyDescent="0.25">
      <c r="A134" s="71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7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1" customFormat="1" ht="15" customHeight="1" x14ac:dyDescent="0.25">
      <c r="A135" s="71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7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1" customFormat="1" ht="15" customHeight="1" x14ac:dyDescent="0.25">
      <c r="A136" s="71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7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1" customFormat="1" ht="15" customHeight="1" x14ac:dyDescent="0.25">
      <c r="A137" s="71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7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1" customFormat="1" ht="15" customHeight="1" x14ac:dyDescent="0.25">
      <c r="A138" s="71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7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1" customFormat="1" ht="15" customHeight="1" x14ac:dyDescent="0.25">
      <c r="A139" s="71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7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1" customFormat="1" ht="15" customHeight="1" x14ac:dyDescent="0.25">
      <c r="A140" s="71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7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1" customFormat="1" ht="15" customHeight="1" x14ac:dyDescent="0.25">
      <c r="A141" s="71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7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1" customFormat="1" ht="15" customHeight="1" x14ac:dyDescent="0.25">
      <c r="A142" s="71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7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1" customFormat="1" ht="15" customHeight="1" x14ac:dyDescent="0.25">
      <c r="A143" s="71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7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1" customFormat="1" ht="15" customHeight="1" x14ac:dyDescent="0.25">
      <c r="A144" s="71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7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1" customFormat="1" ht="15" customHeight="1" x14ac:dyDescent="0.25">
      <c r="A145" s="71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7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1" customFormat="1" ht="15" customHeight="1" x14ac:dyDescent="0.25">
      <c r="A146" s="71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7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1" customFormat="1" ht="15" customHeight="1" x14ac:dyDescent="0.25">
      <c r="A147" s="71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7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1" customFormat="1" ht="15" customHeight="1" x14ac:dyDescent="0.25">
      <c r="A148" s="71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7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1" customFormat="1" ht="15" customHeight="1" x14ac:dyDescent="0.25">
      <c r="A149" s="71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7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1" customFormat="1" ht="15" customHeight="1" x14ac:dyDescent="0.25">
      <c r="A150" s="71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7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1" customFormat="1" ht="15" customHeight="1" x14ac:dyDescent="0.25">
      <c r="A151" s="71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7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1" customFormat="1" ht="15" customHeight="1" x14ac:dyDescent="0.25">
      <c r="A152" s="71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7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1" customFormat="1" ht="15" customHeight="1" x14ac:dyDescent="0.25">
      <c r="A153" s="71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7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1" customFormat="1" ht="15" customHeight="1" x14ac:dyDescent="0.25">
      <c r="A154" s="71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7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1" customFormat="1" ht="15" customHeight="1" x14ac:dyDescent="0.25">
      <c r="A155" s="71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7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1" customFormat="1" ht="15" customHeight="1" x14ac:dyDescent="0.25">
      <c r="A156" s="71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7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1" customFormat="1" ht="15" customHeight="1" x14ac:dyDescent="0.25">
      <c r="A157" s="71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7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1" customFormat="1" ht="15" customHeight="1" x14ac:dyDescent="0.25">
      <c r="A158" s="71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7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1" customFormat="1" ht="15" customHeight="1" x14ac:dyDescent="0.25">
      <c r="A159" s="71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7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1" customFormat="1" ht="15" customHeight="1" x14ac:dyDescent="0.25">
      <c r="A160" s="71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7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1" customFormat="1" ht="15" customHeight="1" x14ac:dyDescent="0.25">
      <c r="A161" s="71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7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1" customFormat="1" ht="15" customHeight="1" x14ac:dyDescent="0.25">
      <c r="A162" s="71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7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1" customFormat="1" ht="15" customHeight="1" x14ac:dyDescent="0.25">
      <c r="A163" s="71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7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1" customFormat="1" ht="15" customHeight="1" x14ac:dyDescent="0.25">
      <c r="A164" s="71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7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1" customFormat="1" ht="15" customHeight="1" x14ac:dyDescent="0.25">
      <c r="A165" s="71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7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1" customFormat="1" ht="15" customHeight="1" x14ac:dyDescent="0.25">
      <c r="A166" s="71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7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1" customFormat="1" ht="15" customHeight="1" x14ac:dyDescent="0.25">
      <c r="A167" s="71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7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1" customFormat="1" ht="15" customHeight="1" x14ac:dyDescent="0.25">
      <c r="A168" s="71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7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1" customFormat="1" ht="15" customHeight="1" x14ac:dyDescent="0.25">
      <c r="A169" s="71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7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1" customFormat="1" ht="15" customHeight="1" x14ac:dyDescent="0.25">
      <c r="A170" s="71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7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91" customFormat="1" ht="15" customHeight="1" x14ac:dyDescent="0.25">
      <c r="A171" s="71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7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91" customFormat="1" ht="15" customHeight="1" x14ac:dyDescent="0.25">
      <c r="A172" s="71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7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91" customFormat="1" ht="15" customHeight="1" x14ac:dyDescent="0.25">
      <c r="A173" s="71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7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91" customFormat="1" ht="15" customHeight="1" x14ac:dyDescent="0.25">
      <c r="A174" s="71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7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91" customFormat="1" ht="15" customHeight="1" x14ac:dyDescent="0.25">
      <c r="A175" s="71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7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s="91" customFormat="1" ht="15" customHeight="1" x14ac:dyDescent="0.25">
      <c r="A176" s="71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6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7"/>
      <c r="AI176" s="16"/>
      <c r="AJ176" s="16"/>
      <c r="AK176" s="10"/>
      <c r="AL176" s="10"/>
      <c r="AM176" s="10"/>
      <c r="AN176" s="10"/>
      <c r="AO176" s="10"/>
      <c r="AP176" s="10"/>
      <c r="AQ176" s="10"/>
      <c r="AR176"/>
    </row>
    <row r="177" spans="1:44" s="91" customFormat="1" ht="15" customHeight="1" x14ac:dyDescent="0.25">
      <c r="A177" s="71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0"/>
      <c r="P177" s="10"/>
      <c r="Q177" s="10"/>
      <c r="R177" s="10"/>
      <c r="S177" s="10"/>
      <c r="T177" s="10"/>
      <c r="U177" s="16"/>
      <c r="V177" s="16"/>
      <c r="W177" s="16"/>
      <c r="X177" s="16"/>
      <c r="Y177" s="10"/>
      <c r="Z177" s="10"/>
      <c r="AA177" s="10"/>
      <c r="AB177" s="10"/>
      <c r="AC177" s="10"/>
      <c r="AD177" s="10"/>
      <c r="AE177" s="10"/>
      <c r="AF177" s="10"/>
      <c r="AG177" s="10"/>
      <c r="AH177" s="17"/>
      <c r="AI177" s="16"/>
      <c r="AJ177" s="16"/>
      <c r="AK177" s="10"/>
      <c r="AL177" s="10"/>
      <c r="AM177" s="10"/>
      <c r="AN177" s="10"/>
      <c r="AO177" s="10"/>
      <c r="AP177" s="10"/>
      <c r="AQ177" s="10"/>
      <c r="AR177"/>
    </row>
    <row r="178" spans="1:44" s="91" customFormat="1" ht="15" customHeight="1" x14ac:dyDescent="0.25">
      <c r="A178" s="71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0"/>
      <c r="P178" s="10"/>
      <c r="Q178" s="10"/>
      <c r="R178" s="10"/>
      <c r="S178" s="10"/>
      <c r="T178" s="10"/>
      <c r="U178" s="16"/>
      <c r="V178" s="16"/>
      <c r="W178" s="16"/>
      <c r="X178" s="16"/>
      <c r="Y178" s="10"/>
      <c r="Z178" s="10"/>
      <c r="AA178" s="10"/>
      <c r="AB178" s="10"/>
      <c r="AC178" s="10"/>
      <c r="AD178" s="10"/>
      <c r="AE178" s="10"/>
      <c r="AF178" s="10"/>
      <c r="AG178" s="10"/>
      <c r="AH178" s="17"/>
      <c r="AI178" s="16"/>
      <c r="AJ178" s="16"/>
      <c r="AK178" s="10"/>
      <c r="AL178" s="10"/>
      <c r="AM178" s="10"/>
      <c r="AN178" s="10"/>
      <c r="AO178" s="10"/>
      <c r="AP178" s="10"/>
      <c r="AQ178" s="10"/>
      <c r="AR178"/>
    </row>
    <row r="179" spans="1:44" ht="15" customHeight="1" x14ac:dyDescent="0.25">
      <c r="AG179" s="10"/>
      <c r="AH179" s="17"/>
      <c r="AI179" s="16"/>
      <c r="AJ179" s="16"/>
    </row>
    <row r="180" spans="1:44" ht="15" customHeight="1" x14ac:dyDescent="0.25">
      <c r="AG180" s="10"/>
      <c r="AH180" s="17"/>
      <c r="AI180" s="16"/>
      <c r="AJ180" s="16"/>
    </row>
    <row r="181" spans="1:44" ht="15" customHeight="1" x14ac:dyDescent="0.25">
      <c r="AG181" s="10"/>
      <c r="AH181" s="17"/>
      <c r="AI181" s="16"/>
      <c r="AJ181" s="16"/>
    </row>
    <row r="182" spans="1:44" ht="15" customHeight="1" x14ac:dyDescent="0.25">
      <c r="AG182" s="10"/>
      <c r="AH182" s="17"/>
      <c r="AI182" s="16"/>
      <c r="AJ182" s="16"/>
    </row>
    <row r="183" spans="1:44" ht="15" customHeight="1" x14ac:dyDescent="0.25">
      <c r="AG183" s="10"/>
      <c r="AH183" s="17"/>
      <c r="AI183" s="16"/>
      <c r="AJ183" s="16"/>
    </row>
    <row r="184" spans="1:44" ht="15" customHeight="1" x14ac:dyDescent="0.25">
      <c r="AG184" s="10"/>
      <c r="AH184" s="17"/>
      <c r="AI184" s="16"/>
      <c r="AJ184" s="16"/>
    </row>
    <row r="185" spans="1:44" ht="15" customHeight="1" x14ac:dyDescent="0.25">
      <c r="AG185" s="10"/>
      <c r="AH185" s="17"/>
      <c r="AI185" s="16"/>
      <c r="AJ185" s="16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</sheetData>
  <sortState xmlns:xlrd2="http://schemas.microsoft.com/office/spreadsheetml/2017/richdata2" ref="B12:AI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5703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1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18</v>
      </c>
      <c r="C2" s="58"/>
      <c r="D2" s="149"/>
      <c r="E2" s="8" t="s">
        <v>7</v>
      </c>
      <c r="F2" s="22"/>
      <c r="G2" s="22"/>
      <c r="H2" s="22"/>
      <c r="I2" s="29"/>
      <c r="J2" s="9"/>
      <c r="K2" s="21"/>
      <c r="L2" s="18" t="s">
        <v>94</v>
      </c>
      <c r="M2" s="22"/>
      <c r="N2" s="22"/>
      <c r="O2" s="28"/>
      <c r="P2" s="6"/>
      <c r="Q2" s="18" t="s">
        <v>95</v>
      </c>
      <c r="R2" s="22"/>
      <c r="S2" s="22"/>
      <c r="T2" s="22"/>
      <c r="U2" s="29"/>
      <c r="V2" s="28"/>
      <c r="W2" s="6"/>
      <c r="X2" s="150" t="s">
        <v>19</v>
      </c>
      <c r="Y2" s="15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96</v>
      </c>
      <c r="AI2" s="22"/>
      <c r="AJ2" s="22"/>
      <c r="AK2" s="28"/>
      <c r="AL2" s="6"/>
      <c r="AM2" s="18" t="s">
        <v>95</v>
      </c>
      <c r="AN2" s="22"/>
      <c r="AO2" s="22"/>
      <c r="AP2" s="22"/>
      <c r="AQ2" s="29"/>
      <c r="AR2" s="28"/>
      <c r="AS2" s="40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16</v>
      </c>
      <c r="K3" s="40"/>
      <c r="L3" s="7" t="s">
        <v>4</v>
      </c>
      <c r="M3" s="7" t="s">
        <v>5</v>
      </c>
      <c r="N3" s="7" t="s">
        <v>21</v>
      </c>
      <c r="O3" s="7" t="s">
        <v>11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11</v>
      </c>
      <c r="V3" s="7" t="s">
        <v>16</v>
      </c>
      <c r="W3" s="40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11</v>
      </c>
      <c r="AF3" s="7" t="s">
        <v>16</v>
      </c>
      <c r="AG3" s="40"/>
      <c r="AH3" s="7" t="s">
        <v>4</v>
      </c>
      <c r="AI3" s="7" t="s">
        <v>5</v>
      </c>
      <c r="AJ3" s="7" t="s">
        <v>21</v>
      </c>
      <c r="AK3" s="7" t="s">
        <v>11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11</v>
      </c>
      <c r="AR3" s="7" t="s">
        <v>16</v>
      </c>
      <c r="AS3" s="40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3"/>
      <c r="K4" s="19"/>
      <c r="L4" s="42"/>
      <c r="M4" s="7"/>
      <c r="N4" s="7"/>
      <c r="O4" s="7"/>
      <c r="P4" s="10"/>
      <c r="Q4" s="12"/>
      <c r="R4" s="12"/>
      <c r="S4" s="13"/>
      <c r="T4" s="12"/>
      <c r="U4" s="12"/>
      <c r="V4" s="152"/>
      <c r="W4" s="19"/>
      <c r="X4" s="12">
        <v>2014</v>
      </c>
      <c r="Y4" s="12" t="s">
        <v>60</v>
      </c>
      <c r="Z4" s="1" t="s">
        <v>51</v>
      </c>
      <c r="AA4" s="12">
        <v>1</v>
      </c>
      <c r="AB4" s="12">
        <v>0</v>
      </c>
      <c r="AC4" s="12">
        <v>0</v>
      </c>
      <c r="AD4" s="12">
        <v>0</v>
      </c>
      <c r="AE4" s="12">
        <v>3</v>
      </c>
      <c r="AF4" s="120">
        <v>0.3</v>
      </c>
      <c r="AG4" s="10">
        <v>10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153"/>
      <c r="AS4" s="121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3"/>
      <c r="K5" s="19"/>
      <c r="L5" s="42"/>
      <c r="M5" s="7"/>
      <c r="N5" s="7"/>
      <c r="O5" s="7"/>
      <c r="P5" s="10"/>
      <c r="Q5" s="12"/>
      <c r="R5" s="12"/>
      <c r="S5" s="13"/>
      <c r="T5" s="12"/>
      <c r="U5" s="12"/>
      <c r="V5" s="152"/>
      <c r="W5" s="19"/>
      <c r="X5" s="12">
        <v>2015</v>
      </c>
      <c r="Y5" s="12" t="s">
        <v>57</v>
      </c>
      <c r="Z5" s="1" t="s">
        <v>51</v>
      </c>
      <c r="AA5" s="12"/>
      <c r="AB5" s="118" t="s">
        <v>55</v>
      </c>
      <c r="AC5" s="12"/>
      <c r="AD5" s="12"/>
      <c r="AE5" s="12"/>
      <c r="AF5" s="120"/>
      <c r="AG5" s="10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153"/>
      <c r="AS5" s="121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3"/>
      <c r="K6" s="19"/>
      <c r="L6" s="42"/>
      <c r="M6" s="7"/>
      <c r="N6" s="7"/>
      <c r="O6" s="7"/>
      <c r="P6" s="10"/>
      <c r="Q6" s="12"/>
      <c r="R6" s="12"/>
      <c r="S6" s="13"/>
      <c r="T6" s="12"/>
      <c r="U6" s="12"/>
      <c r="V6" s="152"/>
      <c r="W6" s="19"/>
      <c r="X6" s="12">
        <v>2016</v>
      </c>
      <c r="Y6" s="12" t="s">
        <v>61</v>
      </c>
      <c r="Z6" s="1" t="s">
        <v>51</v>
      </c>
      <c r="AA6" s="12">
        <v>12</v>
      </c>
      <c r="AB6" s="12">
        <v>1</v>
      </c>
      <c r="AC6" s="12">
        <v>0</v>
      </c>
      <c r="AD6" s="12">
        <v>13</v>
      </c>
      <c r="AE6" s="12">
        <v>37</v>
      </c>
      <c r="AF6" s="120">
        <v>0.56059999999999999</v>
      </c>
      <c r="AG6" s="10">
        <v>66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153"/>
      <c r="AS6" s="121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3"/>
      <c r="K7" s="19"/>
      <c r="L7" s="42"/>
      <c r="M7" s="7"/>
      <c r="N7" s="7"/>
      <c r="O7" s="7"/>
      <c r="P7" s="10"/>
      <c r="Q7" s="12"/>
      <c r="R7" s="12"/>
      <c r="S7" s="13"/>
      <c r="T7" s="12"/>
      <c r="U7" s="12"/>
      <c r="V7" s="152"/>
      <c r="W7" s="19"/>
      <c r="X7" s="12">
        <v>2017</v>
      </c>
      <c r="Y7" s="12" t="s">
        <v>62</v>
      </c>
      <c r="Z7" s="1" t="s">
        <v>51</v>
      </c>
      <c r="AA7" s="12">
        <v>10</v>
      </c>
      <c r="AB7" s="12">
        <v>1</v>
      </c>
      <c r="AC7" s="12">
        <v>9</v>
      </c>
      <c r="AD7" s="12">
        <v>10</v>
      </c>
      <c r="AE7" s="12">
        <v>46</v>
      </c>
      <c r="AF7" s="120">
        <v>0.66659999999999997</v>
      </c>
      <c r="AG7" s="10">
        <v>69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153"/>
      <c r="AS7" s="121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3"/>
      <c r="K8" s="19"/>
      <c r="L8" s="42"/>
      <c r="M8" s="7"/>
      <c r="N8" s="7"/>
      <c r="O8" s="7"/>
      <c r="P8" s="10"/>
      <c r="Q8" s="12"/>
      <c r="R8" s="12"/>
      <c r="S8" s="13"/>
      <c r="T8" s="12"/>
      <c r="U8" s="12"/>
      <c r="V8" s="152"/>
      <c r="W8" s="19"/>
      <c r="X8" s="12">
        <v>2018</v>
      </c>
      <c r="Y8" s="12" t="s">
        <v>57</v>
      </c>
      <c r="Z8" s="1" t="s">
        <v>51</v>
      </c>
      <c r="AA8" s="12">
        <v>13</v>
      </c>
      <c r="AB8" s="12">
        <v>3</v>
      </c>
      <c r="AC8" s="12">
        <v>14</v>
      </c>
      <c r="AD8" s="12">
        <v>18</v>
      </c>
      <c r="AE8" s="12">
        <v>73</v>
      </c>
      <c r="AF8" s="120">
        <v>0.68220000000000003</v>
      </c>
      <c r="AG8" s="10">
        <v>107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153"/>
      <c r="AS8" s="121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3"/>
      <c r="K9" s="19"/>
      <c r="L9" s="42"/>
      <c r="M9" s="7"/>
      <c r="N9" s="7"/>
      <c r="O9" s="7"/>
      <c r="P9" s="10"/>
      <c r="Q9" s="12"/>
      <c r="R9" s="12"/>
      <c r="S9" s="13"/>
      <c r="T9" s="12"/>
      <c r="U9" s="12"/>
      <c r="V9" s="152"/>
      <c r="W9" s="19"/>
      <c r="X9" s="12">
        <v>2019</v>
      </c>
      <c r="Y9" s="12" t="s">
        <v>99</v>
      </c>
      <c r="Z9" s="1" t="s">
        <v>51</v>
      </c>
      <c r="AA9" s="12">
        <v>13</v>
      </c>
      <c r="AB9" s="12">
        <v>2</v>
      </c>
      <c r="AC9" s="12">
        <v>14</v>
      </c>
      <c r="AD9" s="12">
        <v>18</v>
      </c>
      <c r="AE9" s="12">
        <v>66</v>
      </c>
      <c r="AF9" s="120">
        <v>0.66</v>
      </c>
      <c r="AG9" s="19">
        <v>100</v>
      </c>
      <c r="AH9" s="42"/>
      <c r="AI9" s="7"/>
      <c r="AJ9" s="7"/>
      <c r="AK9" s="7"/>
      <c r="AM9" s="12">
        <v>5</v>
      </c>
      <c r="AN9" s="12">
        <v>1</v>
      </c>
      <c r="AO9" s="13">
        <v>4</v>
      </c>
      <c r="AP9" s="12">
        <v>8</v>
      </c>
      <c r="AQ9" s="12">
        <v>22</v>
      </c>
      <c r="AR9" s="153">
        <v>0.64700000000000002</v>
      </c>
      <c r="AS9" s="19">
        <v>34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>
        <v>2020</v>
      </c>
      <c r="C10" s="14" t="s">
        <v>57</v>
      </c>
      <c r="D10" s="1" t="s">
        <v>102</v>
      </c>
      <c r="E10" s="12">
        <v>1</v>
      </c>
      <c r="F10" s="12">
        <v>0</v>
      </c>
      <c r="G10" s="12">
        <v>0</v>
      </c>
      <c r="H10" s="13">
        <v>0</v>
      </c>
      <c r="I10" s="12">
        <v>3</v>
      </c>
      <c r="J10" s="33">
        <v>0.5</v>
      </c>
      <c r="K10" s="19">
        <v>6</v>
      </c>
      <c r="L10" s="42"/>
      <c r="M10" s="7"/>
      <c r="N10" s="7"/>
      <c r="O10" s="7"/>
      <c r="P10" s="110"/>
      <c r="Q10" s="12"/>
      <c r="R10" s="12"/>
      <c r="S10" s="13"/>
      <c r="T10" s="12"/>
      <c r="U10" s="12"/>
      <c r="V10" s="153"/>
      <c r="W10" s="19"/>
      <c r="X10" s="12"/>
      <c r="Y10" s="12"/>
      <c r="Z10" s="1"/>
      <c r="AA10" s="12"/>
      <c r="AB10" s="12"/>
      <c r="AC10" s="12"/>
      <c r="AD10" s="12"/>
      <c r="AE10" s="12"/>
      <c r="AF10" s="120"/>
      <c r="AG10" s="19"/>
      <c r="AH10" s="42"/>
      <c r="AI10" s="7"/>
      <c r="AJ10" s="7"/>
      <c r="AK10" s="7"/>
      <c r="AM10" s="12"/>
      <c r="AN10" s="12"/>
      <c r="AO10" s="13"/>
      <c r="AP10" s="12"/>
      <c r="AQ10" s="12"/>
      <c r="AR10" s="153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78">
        <v>2021</v>
      </c>
      <c r="C11" s="185" t="s">
        <v>61</v>
      </c>
      <c r="D11" s="179" t="s">
        <v>102</v>
      </c>
      <c r="E11" s="178">
        <v>16</v>
      </c>
      <c r="F11" s="178">
        <v>0</v>
      </c>
      <c r="G11" s="178">
        <v>0</v>
      </c>
      <c r="H11" s="186">
        <v>4</v>
      </c>
      <c r="I11" s="178">
        <v>26</v>
      </c>
      <c r="J11" s="180">
        <v>0.40629999999999999</v>
      </c>
      <c r="K11" s="181">
        <v>64</v>
      </c>
      <c r="L11" s="42"/>
      <c r="M11" s="7"/>
      <c r="N11" s="7"/>
      <c r="O11" s="7"/>
      <c r="P11" s="10"/>
      <c r="Q11" s="12"/>
      <c r="R11" s="12"/>
      <c r="S11" s="13"/>
      <c r="T11" s="12"/>
      <c r="U11" s="12"/>
      <c r="V11" s="152"/>
      <c r="W11" s="19"/>
      <c r="X11" s="12"/>
      <c r="Y11" s="12"/>
      <c r="Z11" s="1"/>
      <c r="AA11" s="12"/>
      <c r="AB11" s="12"/>
      <c r="AC11" s="12"/>
      <c r="AD11" s="12"/>
      <c r="AE11" s="12"/>
      <c r="AF11" s="120"/>
      <c r="AG11" s="10"/>
      <c r="AH11" s="7"/>
      <c r="AI11" s="7"/>
      <c r="AJ11" s="7"/>
      <c r="AK11" s="7"/>
      <c r="AM11" s="12"/>
      <c r="AN11" s="12"/>
      <c r="AO11" s="13"/>
      <c r="AP11" s="12"/>
      <c r="AQ11" s="12"/>
      <c r="AR11" s="153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78">
        <v>2022</v>
      </c>
      <c r="C12" s="185" t="s">
        <v>60</v>
      </c>
      <c r="D12" s="179" t="s">
        <v>102</v>
      </c>
      <c r="E12" s="178">
        <v>24</v>
      </c>
      <c r="F12" s="178">
        <v>0</v>
      </c>
      <c r="G12" s="178">
        <v>4</v>
      </c>
      <c r="H12" s="186">
        <v>18</v>
      </c>
      <c r="I12" s="178">
        <v>98</v>
      </c>
      <c r="J12" s="180">
        <v>0.63639999999999997</v>
      </c>
      <c r="K12" s="181">
        <v>154</v>
      </c>
      <c r="L12" s="42"/>
      <c r="M12" s="7"/>
      <c r="N12" s="7"/>
      <c r="O12" s="7"/>
      <c r="P12" s="10"/>
      <c r="Q12" s="12">
        <v>3</v>
      </c>
      <c r="R12" s="12">
        <v>0</v>
      </c>
      <c r="S12" s="13">
        <v>0</v>
      </c>
      <c r="T12" s="12">
        <v>3</v>
      </c>
      <c r="U12" s="12">
        <v>13</v>
      </c>
      <c r="V12" s="153">
        <v>0.61899999999999999</v>
      </c>
      <c r="W12" s="10">
        <v>21</v>
      </c>
      <c r="X12" s="12"/>
      <c r="Y12" s="12"/>
      <c r="Z12" s="1"/>
      <c r="AA12" s="12"/>
      <c r="AB12" s="12"/>
      <c r="AC12" s="12"/>
      <c r="AD12" s="12"/>
      <c r="AE12" s="12"/>
      <c r="AF12" s="120"/>
      <c r="AG12" s="10"/>
      <c r="AH12" s="7"/>
      <c r="AI12" s="7"/>
      <c r="AJ12" s="7"/>
      <c r="AK12" s="7"/>
      <c r="AM12" s="12"/>
      <c r="AN12" s="12"/>
      <c r="AO12" s="13"/>
      <c r="AP12" s="12"/>
      <c r="AQ12" s="12"/>
      <c r="AR12" s="153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>
        <v>2023</v>
      </c>
      <c r="C13" s="12" t="s">
        <v>110</v>
      </c>
      <c r="D13" s="118" t="s">
        <v>102</v>
      </c>
      <c r="E13" s="178">
        <v>22</v>
      </c>
      <c r="F13" s="178">
        <v>0</v>
      </c>
      <c r="G13" s="12">
        <v>1</v>
      </c>
      <c r="H13" s="178">
        <v>19</v>
      </c>
      <c r="I13" s="178">
        <v>97</v>
      </c>
      <c r="J13" s="155">
        <v>0.63400000000000001</v>
      </c>
      <c r="K13" s="187">
        <v>153</v>
      </c>
      <c r="L13" s="7"/>
      <c r="M13" s="7"/>
      <c r="N13" s="7"/>
      <c r="O13" s="7"/>
      <c r="Q13" s="12">
        <v>5</v>
      </c>
      <c r="R13" s="12">
        <v>1</v>
      </c>
      <c r="S13" s="13">
        <v>2</v>
      </c>
      <c r="T13" s="12">
        <v>5</v>
      </c>
      <c r="U13" s="12">
        <v>26</v>
      </c>
      <c r="V13" s="33">
        <v>0.76469999999999994</v>
      </c>
      <c r="W13" s="19">
        <v>34</v>
      </c>
      <c r="X13" s="12"/>
      <c r="Y13" s="12"/>
      <c r="Z13" s="1"/>
      <c r="AA13" s="12"/>
      <c r="AB13" s="12"/>
      <c r="AC13" s="12"/>
      <c r="AD13" s="12"/>
      <c r="AE13" s="12"/>
      <c r="AF13" s="120"/>
      <c r="AG13" s="19"/>
      <c r="AH13" s="42"/>
      <c r="AI13" s="7"/>
      <c r="AJ13" s="7"/>
      <c r="AK13" s="7"/>
      <c r="AL13" s="10"/>
      <c r="AM13" s="12"/>
      <c r="AN13" s="12"/>
      <c r="AO13" s="13"/>
      <c r="AP13" s="12"/>
      <c r="AQ13" s="12"/>
      <c r="AR13" s="153"/>
      <c r="AS13" s="121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65" t="s">
        <v>20</v>
      </c>
      <c r="C14" s="68"/>
      <c r="D14" s="67"/>
      <c r="E14" s="37">
        <f>SUM(E4:E13)</f>
        <v>63</v>
      </c>
      <c r="F14" s="37">
        <f>SUM(F4:F13)</f>
        <v>0</v>
      </c>
      <c r="G14" s="37">
        <f>SUM(G4:G13)</f>
        <v>5</v>
      </c>
      <c r="H14" s="37">
        <f>SUM(H4:H13)</f>
        <v>41</v>
      </c>
      <c r="I14" s="37">
        <f>SUM(I4:I13)</f>
        <v>224</v>
      </c>
      <c r="J14" s="38">
        <f>PRODUCT(I14/K14)</f>
        <v>0.59416445623342173</v>
      </c>
      <c r="K14" s="21">
        <f>SUM(K4:K13)</f>
        <v>377</v>
      </c>
      <c r="L14" s="18"/>
      <c r="M14" s="29"/>
      <c r="N14" s="43"/>
      <c r="O14" s="44"/>
      <c r="P14" s="10"/>
      <c r="Q14" s="37">
        <f>SUM(Q4:Q13)</f>
        <v>8</v>
      </c>
      <c r="R14" s="37">
        <f>SUM(R4:R13)</f>
        <v>1</v>
      </c>
      <c r="S14" s="37">
        <f>SUM(S4:S13)</f>
        <v>2</v>
      </c>
      <c r="T14" s="37">
        <f>SUM(T4:T13)</f>
        <v>8</v>
      </c>
      <c r="U14" s="37">
        <f>SUM(U4:U13)</f>
        <v>39</v>
      </c>
      <c r="V14" s="38">
        <f>PRODUCT(U14/W14)</f>
        <v>0.70909090909090911</v>
      </c>
      <c r="W14" s="21">
        <f>SUM(W4:W13)</f>
        <v>55</v>
      </c>
      <c r="X14" s="70" t="s">
        <v>20</v>
      </c>
      <c r="Y14" s="11"/>
      <c r="Z14" s="9"/>
      <c r="AA14" s="37">
        <f>SUM(AA4:AA13)</f>
        <v>49</v>
      </c>
      <c r="AB14" s="37">
        <f>SUM(AB4:AB13)</f>
        <v>7</v>
      </c>
      <c r="AC14" s="37">
        <f>SUM(AC4:AC13)</f>
        <v>37</v>
      </c>
      <c r="AD14" s="37">
        <f>SUM(AD4:AD13)</f>
        <v>59</v>
      </c>
      <c r="AE14" s="37">
        <f>SUM(AE4:AE13)</f>
        <v>225</v>
      </c>
      <c r="AF14" s="38">
        <f>PRODUCT(AE14/AG14)</f>
        <v>0.63920454545454541</v>
      </c>
      <c r="AG14" s="21">
        <f>SUM(AG4:AG13)</f>
        <v>352</v>
      </c>
      <c r="AH14" s="18"/>
      <c r="AI14" s="29"/>
      <c r="AJ14" s="43"/>
      <c r="AK14" s="44"/>
      <c r="AL14" s="10"/>
      <c r="AM14" s="37">
        <f>SUM(AM4:AM13)</f>
        <v>5</v>
      </c>
      <c r="AN14" s="37">
        <f>SUM(AN4:AN13)</f>
        <v>1</v>
      </c>
      <c r="AO14" s="37">
        <f>SUM(AO4:AO13)</f>
        <v>4</v>
      </c>
      <c r="AP14" s="37">
        <f>SUM(AP4:AP13)</f>
        <v>8</v>
      </c>
      <c r="AQ14" s="37">
        <f>SUM(AQ4:AQ13)</f>
        <v>22</v>
      </c>
      <c r="AR14" s="38">
        <f>PRODUCT(AQ14/AS14)</f>
        <v>0.6470588235294118</v>
      </c>
      <c r="AS14" s="40">
        <f>SUM(AS4:AS13)</f>
        <v>34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9"/>
      <c r="K15" s="19"/>
      <c r="L15" s="10"/>
      <c r="M15" s="10"/>
      <c r="N15" s="10"/>
      <c r="O15" s="10"/>
      <c r="P15" s="16"/>
      <c r="Q15" s="16"/>
      <c r="R15" s="16"/>
      <c r="S15" s="16"/>
      <c r="T15" s="16"/>
      <c r="U15" s="10"/>
      <c r="V15" s="10"/>
      <c r="W15" s="19"/>
      <c r="X15" s="16"/>
      <c r="Y15" s="16"/>
      <c r="Z15" s="16"/>
      <c r="AA15" s="16"/>
      <c r="AB15" s="16"/>
      <c r="AC15" s="16"/>
      <c r="AD15" s="16"/>
      <c r="AE15" s="16"/>
      <c r="AF15" s="39"/>
      <c r="AG15" s="19"/>
      <c r="AH15" s="10"/>
      <c r="AI15" s="10"/>
      <c r="AJ15" s="10"/>
      <c r="AK15" s="10"/>
      <c r="AL15" s="16"/>
      <c r="AM15" s="16"/>
      <c r="AN15" s="16"/>
      <c r="AO15" s="16"/>
      <c r="AP15" s="16"/>
      <c r="AQ15" s="10"/>
      <c r="AR15" s="10"/>
      <c r="AS15" s="1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9" t="s">
        <v>23</v>
      </c>
      <c r="C16" s="50"/>
      <c r="D16" s="51"/>
      <c r="E16" s="9" t="s">
        <v>2</v>
      </c>
      <c r="F16" s="7" t="s">
        <v>6</v>
      </c>
      <c r="G16" s="9" t="s">
        <v>4</v>
      </c>
      <c r="H16" s="7" t="s">
        <v>5</v>
      </c>
      <c r="I16" s="7" t="s">
        <v>11</v>
      </c>
      <c r="J16" s="7" t="s">
        <v>16</v>
      </c>
      <c r="K16" s="10"/>
      <c r="L16" s="7" t="s">
        <v>24</v>
      </c>
      <c r="M16" s="7" t="s">
        <v>25</v>
      </c>
      <c r="N16" s="7" t="s">
        <v>97</v>
      </c>
      <c r="O16" s="7" t="s">
        <v>98</v>
      </c>
      <c r="Q16" s="16"/>
      <c r="R16" s="16" t="s">
        <v>17</v>
      </c>
      <c r="S16" s="16"/>
      <c r="T16" s="55" t="s">
        <v>29</v>
      </c>
      <c r="U16" s="10"/>
      <c r="V16" s="19"/>
      <c r="W16" s="19"/>
      <c r="X16" s="19"/>
      <c r="Y16" s="19"/>
      <c r="Z16" s="19"/>
      <c r="AA16" s="19"/>
      <c r="AB16" s="19"/>
      <c r="AC16" s="16"/>
      <c r="AD16" s="16"/>
      <c r="AE16" s="16"/>
      <c r="AF16" s="16"/>
      <c r="AG16" s="16"/>
      <c r="AH16" s="16"/>
      <c r="AI16" s="16"/>
      <c r="AJ16" s="16"/>
      <c r="AK16" s="16"/>
      <c r="AM16" s="19"/>
      <c r="AN16" s="19"/>
      <c r="AO16" s="19"/>
      <c r="AP16" s="19"/>
      <c r="AQ16" s="19"/>
      <c r="AR16" s="19"/>
      <c r="AS16" s="19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52" t="s">
        <v>22</v>
      </c>
      <c r="C17" s="3"/>
      <c r="D17" s="53"/>
      <c r="E17" s="48">
        <v>16</v>
      </c>
      <c r="F17" s="48">
        <v>0</v>
      </c>
      <c r="G17" s="48">
        <v>1</v>
      </c>
      <c r="H17" s="48">
        <v>0</v>
      </c>
      <c r="I17" s="48">
        <v>15</v>
      </c>
      <c r="J17" s="154">
        <v>0.34899999999999998</v>
      </c>
      <c r="K17" s="16">
        <f>PRODUCT(I17/J17)</f>
        <v>42.979942693409747</v>
      </c>
      <c r="L17" s="54">
        <f>PRODUCT((F17+G17)/E17)</f>
        <v>6.25E-2</v>
      </c>
      <c r="M17" s="54">
        <f>PRODUCT(H17/E17)</f>
        <v>0</v>
      </c>
      <c r="N17" s="54">
        <f>PRODUCT((F17+G17+H17)/E17)</f>
        <v>6.25E-2</v>
      </c>
      <c r="O17" s="54">
        <f>PRODUCT(I17/E17)</f>
        <v>0.9375</v>
      </c>
      <c r="Q17" s="16"/>
      <c r="R17" s="16"/>
      <c r="S17" s="16"/>
      <c r="T17" s="55" t="s">
        <v>101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4" t="s">
        <v>18</v>
      </c>
      <c r="C18" s="35"/>
      <c r="D18" s="36"/>
      <c r="E18" s="48">
        <f>PRODUCT(E14+Q14)</f>
        <v>71</v>
      </c>
      <c r="F18" s="48">
        <f>PRODUCT(F14+R14)</f>
        <v>1</v>
      </c>
      <c r="G18" s="48">
        <f>PRODUCT(G14+S14)</f>
        <v>7</v>
      </c>
      <c r="H18" s="48">
        <f>PRODUCT(H14+T14)</f>
        <v>49</v>
      </c>
      <c r="I18" s="48">
        <f>PRODUCT(I14+U14)</f>
        <v>263</v>
      </c>
      <c r="J18" s="154">
        <f>PRODUCT(I18/K18)</f>
        <v>0.60879629629629628</v>
      </c>
      <c r="K18" s="16">
        <f>PRODUCT(K14+W14)</f>
        <v>432</v>
      </c>
      <c r="L18" s="54">
        <f>PRODUCT((F18+G18)/E18)</f>
        <v>0.11267605633802817</v>
      </c>
      <c r="M18" s="54">
        <f>PRODUCT(H18/E18)</f>
        <v>0.6901408450704225</v>
      </c>
      <c r="N18" s="54">
        <f>PRODUCT((F18+G18+H18)/E18)</f>
        <v>0.80281690140845074</v>
      </c>
      <c r="O18" s="54">
        <f>PRODUCT(I18/E18)</f>
        <v>3.704225352112676</v>
      </c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20" t="s">
        <v>19</v>
      </c>
      <c r="C19" s="32"/>
      <c r="D19" s="31"/>
      <c r="E19" s="48">
        <f>PRODUCT(AA14+AM14)</f>
        <v>54</v>
      </c>
      <c r="F19" s="48">
        <f>PRODUCT(AB14+AN14)</f>
        <v>8</v>
      </c>
      <c r="G19" s="48">
        <f>PRODUCT(AC14+AO14)</f>
        <v>41</v>
      </c>
      <c r="H19" s="48">
        <f>PRODUCT(AD14+AP14)</f>
        <v>67</v>
      </c>
      <c r="I19" s="48">
        <f>PRODUCT(AE14+AQ14)</f>
        <v>247</v>
      </c>
      <c r="J19" s="154">
        <f>PRODUCT(I19/K19)</f>
        <v>0.63989637305699487</v>
      </c>
      <c r="K19" s="10">
        <f>PRODUCT(AG14+AS14)</f>
        <v>386</v>
      </c>
      <c r="L19" s="54">
        <f>PRODUCT((F19+G19)/E19)</f>
        <v>0.90740740740740744</v>
      </c>
      <c r="M19" s="54">
        <f>PRODUCT(H19/E19)</f>
        <v>1.2407407407407407</v>
      </c>
      <c r="N19" s="54">
        <f>PRODUCT((F19+G19+H19)/E19)</f>
        <v>2.1481481481481484</v>
      </c>
      <c r="O19" s="54">
        <f>PRODUCT(I19/E19)</f>
        <v>4.5740740740740744</v>
      </c>
      <c r="Q19" s="16"/>
      <c r="R19" s="16"/>
      <c r="S19" s="16"/>
      <c r="T19" s="16"/>
      <c r="U19" s="10"/>
      <c r="V19" s="10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5" t="s">
        <v>20</v>
      </c>
      <c r="C20" s="46"/>
      <c r="D20" s="47"/>
      <c r="E20" s="48">
        <f>SUM(E17:E19)</f>
        <v>141</v>
      </c>
      <c r="F20" s="48">
        <f t="shared" ref="F20:I20" si="0">SUM(F17:F19)</f>
        <v>9</v>
      </c>
      <c r="G20" s="48">
        <f t="shared" si="0"/>
        <v>49</v>
      </c>
      <c r="H20" s="48">
        <f t="shared" si="0"/>
        <v>116</v>
      </c>
      <c r="I20" s="48">
        <f t="shared" si="0"/>
        <v>525</v>
      </c>
      <c r="J20" s="154">
        <f>PRODUCT(I20/K20)</f>
        <v>0.60977030238084151</v>
      </c>
      <c r="K20" s="16">
        <f>SUM(K17:K19)</f>
        <v>860.97994269340973</v>
      </c>
      <c r="L20" s="54">
        <f>PRODUCT((F20+G20)/E20)</f>
        <v>0.41134751773049644</v>
      </c>
      <c r="M20" s="54">
        <f>PRODUCT(H20/E20)</f>
        <v>0.82269503546099287</v>
      </c>
      <c r="N20" s="54">
        <f>PRODUCT((F20+G20+H20)/E20)</f>
        <v>1.2340425531914894</v>
      </c>
      <c r="O20" s="54">
        <f>PRODUCT(I20/E20)</f>
        <v>3.7234042553191489</v>
      </c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0"/>
      <c r="U177" s="10"/>
      <c r="V177" s="10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AH179" s="16"/>
      <c r="AI179" s="16"/>
      <c r="AJ179" s="16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0"/>
      <c r="U180" s="10"/>
      <c r="V180" s="10"/>
      <c r="AH180" s="16"/>
      <c r="AI180" s="16"/>
      <c r="AJ180" s="16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0"/>
      <c r="U181" s="10"/>
      <c r="V181" s="10"/>
      <c r="AH181" s="16"/>
      <c r="AI181" s="16"/>
      <c r="AJ181" s="16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0"/>
      <c r="U182" s="10"/>
      <c r="V182" s="10"/>
      <c r="AH182" s="16"/>
      <c r="AI182" s="16"/>
      <c r="AJ182" s="16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0"/>
      <c r="U183" s="10"/>
      <c r="V183" s="10"/>
      <c r="AH183" s="16"/>
      <c r="AI183" s="16"/>
      <c r="AJ183" s="16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0"/>
      <c r="U184" s="10"/>
      <c r="V184" s="10"/>
      <c r="AH184" s="16"/>
      <c r="AI184" s="16"/>
      <c r="AJ184" s="16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0"/>
      <c r="U185" s="10"/>
      <c r="V185" s="10"/>
      <c r="AH185" s="10"/>
      <c r="AI185" s="10"/>
      <c r="AJ185" s="10"/>
      <c r="AK185" s="10"/>
      <c r="AL185" s="10"/>
    </row>
    <row r="186" spans="1:57" x14ac:dyDescent="0.25">
      <c r="R186" s="19"/>
      <c r="S186" s="19"/>
      <c r="T186" s="19"/>
      <c r="U186" s="19"/>
      <c r="V186" s="19"/>
    </row>
    <row r="187" spans="1:57" x14ac:dyDescent="0.25">
      <c r="R187" s="19"/>
      <c r="S187" s="19"/>
      <c r="T187" s="19"/>
      <c r="U187" s="19"/>
      <c r="V187" s="19"/>
    </row>
    <row r="188" spans="1:57" x14ac:dyDescent="0.25">
      <c r="L188"/>
      <c r="M188"/>
      <c r="N188"/>
      <c r="O188"/>
      <c r="P188"/>
      <c r="R188" s="19"/>
      <c r="S188" s="19"/>
      <c r="T188" s="19"/>
      <c r="U188" s="19"/>
      <c r="V188" s="19"/>
      <c r="AH188"/>
      <c r="AI188"/>
      <c r="AJ188"/>
      <c r="AK188"/>
      <c r="AL188"/>
    </row>
    <row r="189" spans="1:57" x14ac:dyDescent="0.25">
      <c r="L189"/>
      <c r="M189"/>
      <c r="N189"/>
      <c r="O189"/>
      <c r="P189"/>
      <c r="R189" s="19"/>
      <c r="S189" s="19"/>
      <c r="T189" s="19"/>
      <c r="U189" s="19"/>
      <c r="V189" s="19"/>
      <c r="AH189"/>
      <c r="AI189"/>
      <c r="AJ189"/>
      <c r="AK189"/>
      <c r="AL189"/>
    </row>
    <row r="190" spans="1:57" x14ac:dyDescent="0.25">
      <c r="L190"/>
      <c r="M190"/>
      <c r="N190"/>
      <c r="O190"/>
      <c r="P190"/>
      <c r="R190" s="19"/>
      <c r="S190" s="19"/>
      <c r="T190" s="19"/>
      <c r="U190" s="19"/>
      <c r="V190" s="19"/>
      <c r="AH190"/>
      <c r="AI190"/>
      <c r="AJ190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19"/>
      <c r="U191" s="19"/>
      <c r="V191" s="19"/>
      <c r="AH191"/>
      <c r="AI191"/>
      <c r="AJ191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9"/>
      <c r="U192" s="19"/>
      <c r="V192" s="19"/>
      <c r="AH192"/>
      <c r="AI192"/>
      <c r="AJ192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9"/>
      <c r="U193" s="19"/>
      <c r="V193" s="19"/>
      <c r="AH193"/>
      <c r="AI193"/>
      <c r="AJ193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9"/>
      <c r="U194" s="19"/>
      <c r="V194" s="19"/>
      <c r="AH194"/>
      <c r="AI194"/>
      <c r="AJ194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9"/>
      <c r="U195" s="19"/>
      <c r="V195" s="19"/>
      <c r="AH195"/>
      <c r="AI195"/>
      <c r="AJ195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9"/>
      <c r="U196" s="19"/>
      <c r="V196" s="19"/>
      <c r="AH196"/>
      <c r="AI196"/>
      <c r="AJ196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9"/>
      <c r="U197" s="19"/>
      <c r="V197" s="19"/>
      <c r="AH197"/>
      <c r="AI197"/>
      <c r="AJ19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9"/>
      <c r="U198" s="19"/>
      <c r="V198" s="19"/>
      <c r="AH198"/>
      <c r="AI198"/>
      <c r="AJ198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9"/>
      <c r="U199" s="19"/>
      <c r="V199" s="19"/>
      <c r="AH199"/>
      <c r="AI199"/>
      <c r="AJ199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9"/>
      <c r="U200" s="19"/>
      <c r="V200" s="19"/>
      <c r="AH200"/>
      <c r="AI200"/>
      <c r="AJ200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9"/>
      <c r="U201" s="19"/>
      <c r="V201" s="19"/>
      <c r="AH201"/>
      <c r="AI201"/>
      <c r="AJ201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9"/>
      <c r="U202" s="19"/>
      <c r="V202" s="19"/>
      <c r="AH202"/>
      <c r="AI202"/>
      <c r="AJ202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9"/>
      <c r="U203" s="19"/>
      <c r="V203" s="19"/>
      <c r="AH203"/>
      <c r="AI203"/>
      <c r="AJ203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9"/>
      <c r="U204" s="19"/>
      <c r="V204" s="19"/>
      <c r="AH204"/>
      <c r="AI204"/>
      <c r="AJ204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9"/>
      <c r="U205" s="19"/>
      <c r="V205" s="19"/>
      <c r="AH205"/>
      <c r="AI205"/>
      <c r="AJ205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9"/>
      <c r="U206" s="19"/>
      <c r="V206" s="19"/>
      <c r="AH206"/>
      <c r="AI206"/>
      <c r="AJ206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9"/>
      <c r="U207" s="19"/>
      <c r="V207" s="19"/>
      <c r="AH207"/>
      <c r="AI207"/>
      <c r="AJ20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9"/>
      <c r="U208" s="19"/>
      <c r="V208" s="19"/>
      <c r="AH208"/>
      <c r="AI208"/>
      <c r="AJ208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9"/>
      <c r="U209" s="19"/>
      <c r="V209" s="19"/>
      <c r="AH209"/>
      <c r="AI209"/>
      <c r="AJ209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9"/>
      <c r="U210" s="19"/>
      <c r="V210" s="19"/>
      <c r="AH210"/>
      <c r="AI210"/>
      <c r="AJ210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9"/>
      <c r="U211" s="19"/>
      <c r="V211" s="19"/>
      <c r="AH211"/>
      <c r="AI211"/>
      <c r="AJ211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9"/>
      <c r="U212" s="19"/>
      <c r="V212" s="19"/>
      <c r="AH212"/>
      <c r="AI212"/>
      <c r="AJ212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9"/>
      <c r="U213" s="19"/>
      <c r="V213" s="19"/>
      <c r="AH213"/>
      <c r="AI213"/>
      <c r="AJ213"/>
      <c r="AK213"/>
      <c r="AL213"/>
    </row>
  </sheetData>
  <sortState xmlns:xlrd2="http://schemas.microsoft.com/office/spreadsheetml/2017/richdata2" ref="B12:AE13">
    <sortCondition ref="B12:B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.28515625" style="92" customWidth="1"/>
    <col min="3" max="3" width="21.5703125" style="93" customWidth="1"/>
    <col min="4" max="4" width="10.5703125" style="94" customWidth="1"/>
    <col min="5" max="5" width="10.28515625" style="94" customWidth="1"/>
    <col min="6" max="6" width="0.7109375" style="19" customWidth="1"/>
    <col min="7" max="11" width="5.28515625" style="93" customWidth="1"/>
    <col min="12" max="12" width="6.42578125" style="93" customWidth="1"/>
    <col min="13" max="16" width="5.28515625" style="93" customWidth="1"/>
    <col min="17" max="21" width="6.7109375" style="95" customWidth="1"/>
    <col min="22" max="22" width="10.140625" style="93" customWidth="1"/>
    <col min="23" max="23" width="19.7109375" style="94" customWidth="1"/>
    <col min="24" max="24" width="9.7109375" style="93" customWidth="1"/>
  </cols>
  <sheetData>
    <row r="1" spans="1:30" ht="18.75" x14ac:dyDescent="0.3">
      <c r="A1" s="56"/>
      <c r="B1" s="57" t="s">
        <v>30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9"/>
      <c r="R1" s="59"/>
      <c r="S1" s="59"/>
      <c r="T1" s="59"/>
      <c r="U1" s="59"/>
      <c r="V1" s="58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56"/>
      <c r="B2" s="41" t="s">
        <v>27</v>
      </c>
      <c r="C2" s="4" t="s">
        <v>28</v>
      </c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63"/>
      <c r="P2" s="63"/>
      <c r="Q2" s="63"/>
      <c r="R2" s="63"/>
      <c r="S2" s="63"/>
      <c r="T2" s="63"/>
      <c r="U2" s="63"/>
      <c r="V2" s="2"/>
      <c r="W2" s="5"/>
      <c r="X2" s="13"/>
      <c r="Y2" s="62"/>
      <c r="Z2" s="62"/>
      <c r="AA2" s="62"/>
      <c r="AB2" s="62"/>
      <c r="AC2" s="62"/>
      <c r="AD2" s="62"/>
    </row>
    <row r="3" spans="1:30" x14ac:dyDescent="0.25">
      <c r="A3" s="56"/>
      <c r="B3" s="64" t="s">
        <v>31</v>
      </c>
      <c r="C3" s="64" t="s">
        <v>32</v>
      </c>
      <c r="D3" s="65" t="s">
        <v>33</v>
      </c>
      <c r="E3" s="66" t="s">
        <v>1</v>
      </c>
      <c r="F3" s="10"/>
      <c r="G3" s="37" t="s">
        <v>34</v>
      </c>
      <c r="H3" s="67" t="s">
        <v>35</v>
      </c>
      <c r="I3" s="67" t="s">
        <v>36</v>
      </c>
      <c r="J3" s="11" t="s">
        <v>37</v>
      </c>
      <c r="K3" s="68" t="s">
        <v>38</v>
      </c>
      <c r="L3" s="68" t="s">
        <v>39</v>
      </c>
      <c r="M3" s="37" t="s">
        <v>40</v>
      </c>
      <c r="N3" s="37" t="s">
        <v>41</v>
      </c>
      <c r="O3" s="67" t="s">
        <v>42</v>
      </c>
      <c r="P3" s="37" t="s">
        <v>35</v>
      </c>
      <c r="Q3" s="69" t="s">
        <v>11</v>
      </c>
      <c r="R3" s="69">
        <v>1</v>
      </c>
      <c r="S3" s="69">
        <v>2</v>
      </c>
      <c r="T3" s="69">
        <v>3</v>
      </c>
      <c r="U3" s="69" t="s">
        <v>43</v>
      </c>
      <c r="V3" s="11" t="s">
        <v>16</v>
      </c>
      <c r="W3" s="70" t="s">
        <v>44</v>
      </c>
      <c r="X3" s="70" t="s">
        <v>45</v>
      </c>
      <c r="Y3" s="62"/>
      <c r="Z3" s="62"/>
      <c r="AA3" s="62"/>
      <c r="AB3" s="62"/>
      <c r="AC3" s="62"/>
      <c r="AD3" s="62"/>
    </row>
    <row r="4" spans="1:30" x14ac:dyDescent="0.25">
      <c r="A4" s="56"/>
      <c r="B4" s="96" t="s">
        <v>49</v>
      </c>
      <c r="C4" s="97" t="s">
        <v>50</v>
      </c>
      <c r="D4" s="98" t="s">
        <v>47</v>
      </c>
      <c r="E4" s="99" t="s">
        <v>51</v>
      </c>
      <c r="F4" s="21"/>
      <c r="G4" s="100">
        <v>1</v>
      </c>
      <c r="H4" s="101"/>
      <c r="I4" s="100"/>
      <c r="J4" s="102"/>
      <c r="K4" s="102" t="s">
        <v>52</v>
      </c>
      <c r="L4" s="102"/>
      <c r="M4" s="102">
        <v>1</v>
      </c>
      <c r="N4" s="100"/>
      <c r="O4" s="100"/>
      <c r="P4" s="100"/>
      <c r="Q4" s="103" t="s">
        <v>53</v>
      </c>
      <c r="R4" s="103" t="s">
        <v>53</v>
      </c>
      <c r="S4" s="103"/>
      <c r="T4" s="103"/>
      <c r="U4" s="103"/>
      <c r="V4" s="104">
        <v>0</v>
      </c>
      <c r="W4" s="96" t="s">
        <v>54</v>
      </c>
      <c r="X4" s="100">
        <v>2150</v>
      </c>
      <c r="Y4" s="62"/>
      <c r="Z4" s="62"/>
      <c r="AA4" s="62"/>
      <c r="AB4" s="62"/>
      <c r="AC4" s="62"/>
      <c r="AD4" s="62"/>
    </row>
    <row r="5" spans="1:30" x14ac:dyDescent="0.25">
      <c r="A5" s="71"/>
      <c r="B5" s="72" t="s">
        <v>46</v>
      </c>
      <c r="C5" s="73" t="s">
        <v>63</v>
      </c>
      <c r="D5" s="74" t="s">
        <v>47</v>
      </c>
      <c r="E5" s="75" t="s">
        <v>51</v>
      </c>
      <c r="F5" s="10"/>
      <c r="G5" s="76"/>
      <c r="H5" s="77"/>
      <c r="I5" s="76">
        <v>1</v>
      </c>
      <c r="J5" s="78" t="s">
        <v>64</v>
      </c>
      <c r="K5" s="78">
        <v>5</v>
      </c>
      <c r="L5" s="78"/>
      <c r="M5" s="78">
        <v>1</v>
      </c>
      <c r="N5" s="76"/>
      <c r="O5" s="77"/>
      <c r="P5" s="77"/>
      <c r="Q5" s="79" t="s">
        <v>65</v>
      </c>
      <c r="R5" s="79" t="s">
        <v>66</v>
      </c>
      <c r="S5" s="79" t="s">
        <v>66</v>
      </c>
      <c r="T5" s="79" t="s">
        <v>67</v>
      </c>
      <c r="U5" s="79" t="s">
        <v>66</v>
      </c>
      <c r="V5" s="80">
        <v>0.2</v>
      </c>
      <c r="W5" s="72" t="s">
        <v>48</v>
      </c>
      <c r="X5" s="76">
        <v>1565</v>
      </c>
      <c r="Y5" s="62"/>
      <c r="Z5" s="62"/>
      <c r="AA5" s="62"/>
      <c r="AB5" s="62"/>
      <c r="AC5" s="62"/>
      <c r="AD5" s="62"/>
    </row>
    <row r="6" spans="1:30" x14ac:dyDescent="0.25">
      <c r="A6" s="71"/>
      <c r="B6" s="81"/>
      <c r="C6" s="82"/>
      <c r="D6" s="83"/>
      <c r="E6" s="84"/>
      <c r="F6" s="85"/>
      <c r="G6" s="82"/>
      <c r="H6" s="82"/>
      <c r="I6" s="82"/>
      <c r="J6" s="86"/>
      <c r="K6" s="86"/>
      <c r="L6" s="86"/>
      <c r="M6" s="82"/>
      <c r="N6" s="82"/>
      <c r="O6" s="82"/>
      <c r="P6" s="82"/>
      <c r="Q6" s="87"/>
      <c r="R6" s="87"/>
      <c r="S6" s="87"/>
      <c r="T6" s="87"/>
      <c r="U6" s="87"/>
      <c r="V6" s="82"/>
      <c r="W6" s="83"/>
      <c r="X6" s="88"/>
      <c r="Y6" s="62"/>
      <c r="Z6" s="62"/>
      <c r="AA6" s="62"/>
      <c r="AB6" s="62"/>
      <c r="AC6" s="62"/>
      <c r="AD6" s="62"/>
    </row>
    <row r="7" spans="1:30" x14ac:dyDescent="0.25">
      <c r="A7" s="71"/>
      <c r="B7" s="55"/>
      <c r="C7" s="16"/>
      <c r="D7" s="55"/>
      <c r="E7" s="89"/>
      <c r="G7" s="16"/>
      <c r="H7" s="16"/>
      <c r="I7" s="16"/>
      <c r="J7" s="10"/>
      <c r="K7" s="10"/>
      <c r="L7" s="10"/>
      <c r="M7" s="16"/>
      <c r="N7" s="16"/>
      <c r="O7" s="16"/>
      <c r="P7" s="16"/>
      <c r="Q7" s="90"/>
      <c r="R7" s="90"/>
      <c r="S7" s="90"/>
      <c r="T7" s="90"/>
      <c r="U7" s="90"/>
      <c r="V7" s="16"/>
      <c r="W7" s="55"/>
      <c r="X7" s="16"/>
      <c r="Y7" s="62"/>
      <c r="Z7" s="62"/>
      <c r="AA7" s="62"/>
      <c r="AB7" s="62"/>
      <c r="AC7" s="62"/>
      <c r="AD7" s="62"/>
    </row>
    <row r="8" spans="1:30" x14ac:dyDescent="0.25">
      <c r="A8" s="71"/>
      <c r="B8" s="55"/>
      <c r="C8" s="16"/>
      <c r="D8" s="55"/>
      <c r="E8" s="89"/>
      <c r="G8" s="16"/>
      <c r="H8" s="16"/>
      <c r="I8" s="16"/>
      <c r="J8" s="10"/>
      <c r="K8" s="10"/>
      <c r="L8" s="10"/>
      <c r="M8" s="16"/>
      <c r="N8" s="16"/>
      <c r="O8" s="16"/>
      <c r="P8" s="16"/>
      <c r="Q8" s="90"/>
      <c r="R8" s="90"/>
      <c r="S8" s="90"/>
      <c r="T8" s="90"/>
      <c r="U8" s="90"/>
      <c r="V8" s="16"/>
      <c r="W8" s="55"/>
      <c r="X8" s="16"/>
      <c r="Y8" s="62"/>
      <c r="Z8" s="62"/>
      <c r="AA8" s="62"/>
      <c r="AB8" s="62"/>
      <c r="AC8" s="62"/>
      <c r="AD8" s="62"/>
    </row>
    <row r="9" spans="1:30" x14ac:dyDescent="0.25">
      <c r="A9" s="71"/>
      <c r="B9" s="55"/>
      <c r="C9" s="16"/>
      <c r="D9" s="55"/>
      <c r="E9" s="89"/>
      <c r="G9" s="16"/>
      <c r="H9" s="16"/>
      <c r="I9" s="16"/>
      <c r="J9" s="10"/>
      <c r="K9" s="10"/>
      <c r="L9" s="10"/>
      <c r="M9" s="16"/>
      <c r="N9" s="16"/>
      <c r="O9" s="16"/>
      <c r="P9" s="16"/>
      <c r="Q9" s="90"/>
      <c r="R9" s="90"/>
      <c r="S9" s="90"/>
      <c r="T9" s="90"/>
      <c r="U9" s="90"/>
      <c r="V9" s="16"/>
      <c r="W9" s="55"/>
      <c r="X9" s="16"/>
      <c r="Y9" s="62"/>
      <c r="Z9" s="62"/>
      <c r="AA9" s="62"/>
      <c r="AB9" s="62"/>
      <c r="AC9" s="62"/>
      <c r="AD9" s="62"/>
    </row>
    <row r="10" spans="1:30" x14ac:dyDescent="0.25">
      <c r="A10" s="71"/>
      <c r="B10" s="55"/>
      <c r="C10" s="16"/>
      <c r="D10" s="55"/>
      <c r="E10" s="89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90"/>
      <c r="R10" s="90"/>
      <c r="S10" s="90"/>
      <c r="T10" s="90"/>
      <c r="U10" s="90"/>
      <c r="V10" s="16"/>
      <c r="W10" s="55"/>
      <c r="X10" s="16"/>
      <c r="Y10" s="62"/>
      <c r="Z10" s="62"/>
      <c r="AA10" s="62"/>
      <c r="AB10" s="62"/>
      <c r="AC10" s="62"/>
      <c r="AD10" s="62"/>
    </row>
    <row r="11" spans="1:30" x14ac:dyDescent="0.25">
      <c r="A11" s="71"/>
      <c r="B11" s="55"/>
      <c r="C11" s="16"/>
      <c r="D11" s="55"/>
      <c r="E11" s="89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90"/>
      <c r="R11" s="90"/>
      <c r="S11" s="90"/>
      <c r="T11" s="90"/>
      <c r="U11" s="90"/>
      <c r="V11" s="16"/>
      <c r="W11" s="55"/>
      <c r="X11" s="16"/>
      <c r="Y11" s="62"/>
      <c r="Z11" s="62"/>
      <c r="AA11" s="62"/>
      <c r="AB11" s="62"/>
      <c r="AC11" s="62"/>
      <c r="AD11" s="62"/>
    </row>
    <row r="12" spans="1:30" x14ac:dyDescent="0.25">
      <c r="A12" s="71"/>
      <c r="B12" s="55"/>
      <c r="C12" s="16"/>
      <c r="D12" s="55"/>
      <c r="E12" s="89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90"/>
      <c r="R12" s="90"/>
      <c r="S12" s="90"/>
      <c r="T12" s="90"/>
      <c r="U12" s="90"/>
      <c r="V12" s="16"/>
      <c r="W12" s="55"/>
      <c r="X12" s="16"/>
      <c r="Y12" s="62"/>
      <c r="Z12" s="62"/>
      <c r="AA12" s="62"/>
      <c r="AB12" s="62"/>
      <c r="AC12" s="62"/>
      <c r="AD12" s="62"/>
    </row>
    <row r="13" spans="1:30" x14ac:dyDescent="0.25">
      <c r="A13" s="71"/>
      <c r="B13" s="55"/>
      <c r="C13" s="16"/>
      <c r="D13" s="55"/>
      <c r="E13" s="89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90"/>
      <c r="R13" s="90"/>
      <c r="S13" s="90"/>
      <c r="T13" s="90"/>
      <c r="U13" s="90"/>
      <c r="V13" s="16"/>
      <c r="W13" s="55"/>
      <c r="X13" s="16"/>
      <c r="Y13" s="62"/>
      <c r="Z13" s="62"/>
      <c r="AA13" s="62"/>
      <c r="AB13" s="62"/>
      <c r="AC13" s="62"/>
      <c r="AD13" s="62"/>
    </row>
    <row r="14" spans="1:30" x14ac:dyDescent="0.25">
      <c r="A14" s="71"/>
      <c r="B14" s="55"/>
      <c r="C14" s="16"/>
      <c r="D14" s="55"/>
      <c r="E14" s="89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90"/>
      <c r="R14" s="90"/>
      <c r="S14" s="90"/>
      <c r="T14" s="90"/>
      <c r="U14" s="90"/>
      <c r="V14" s="16"/>
      <c r="W14" s="55"/>
      <c r="X14" s="16"/>
      <c r="Y14" s="62"/>
      <c r="Z14" s="62"/>
      <c r="AA14" s="62"/>
      <c r="AB14" s="62"/>
      <c r="AC14" s="62"/>
      <c r="AD14" s="62"/>
    </row>
    <row r="15" spans="1:30" x14ac:dyDescent="0.25">
      <c r="A15" s="71"/>
      <c r="B15" s="55"/>
      <c r="C15" s="16"/>
      <c r="D15" s="55"/>
      <c r="E15" s="89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90"/>
      <c r="R15" s="90"/>
      <c r="S15" s="90"/>
      <c r="T15" s="90"/>
      <c r="U15" s="90"/>
      <c r="V15" s="16"/>
      <c r="W15" s="55"/>
      <c r="X15" s="16"/>
      <c r="Y15" s="62"/>
      <c r="Z15" s="62"/>
      <c r="AA15" s="62"/>
      <c r="AB15" s="62"/>
      <c r="AC15" s="62"/>
      <c r="AD15" s="62"/>
    </row>
    <row r="16" spans="1:30" x14ac:dyDescent="0.25">
      <c r="A16" s="71"/>
      <c r="B16" s="55"/>
      <c r="C16" s="16"/>
      <c r="D16" s="55"/>
      <c r="E16" s="89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90"/>
      <c r="R16" s="90"/>
      <c r="S16" s="90"/>
      <c r="T16" s="90"/>
      <c r="U16" s="90"/>
      <c r="V16" s="16"/>
      <c r="W16" s="55"/>
      <c r="X16" s="16"/>
      <c r="Y16" s="62"/>
      <c r="Z16" s="62"/>
      <c r="AA16" s="62"/>
      <c r="AB16" s="62"/>
      <c r="AC16" s="62"/>
      <c r="AD16" s="62"/>
    </row>
    <row r="17" spans="1:30" x14ac:dyDescent="0.25">
      <c r="A17" s="71"/>
      <c r="B17" s="55"/>
      <c r="C17" s="16"/>
      <c r="D17" s="55"/>
      <c r="E17" s="89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90"/>
      <c r="R17" s="90"/>
      <c r="S17" s="90"/>
      <c r="T17" s="90"/>
      <c r="U17" s="90"/>
      <c r="V17" s="16"/>
      <c r="W17" s="55"/>
      <c r="X17" s="16"/>
      <c r="Y17" s="62"/>
      <c r="Z17" s="62"/>
      <c r="AA17" s="62"/>
      <c r="AB17" s="62"/>
      <c r="AC17" s="62"/>
      <c r="AD17" s="62"/>
    </row>
    <row r="18" spans="1:30" x14ac:dyDescent="0.25">
      <c r="A18" s="71"/>
      <c r="B18" s="55"/>
      <c r="C18" s="16"/>
      <c r="D18" s="55"/>
      <c r="E18" s="89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90"/>
      <c r="R18" s="90"/>
      <c r="S18" s="90"/>
      <c r="T18" s="90"/>
      <c r="U18" s="90"/>
      <c r="V18" s="16"/>
      <c r="W18" s="55"/>
      <c r="X18" s="16"/>
      <c r="Y18" s="62"/>
      <c r="Z18" s="62"/>
      <c r="AA18" s="62"/>
      <c r="AB18" s="62"/>
      <c r="AC18" s="62"/>
      <c r="AD18" s="62"/>
    </row>
    <row r="19" spans="1:30" x14ac:dyDescent="0.25">
      <c r="A19" s="71"/>
      <c r="B19" s="55"/>
      <c r="C19" s="16"/>
      <c r="D19" s="55"/>
      <c r="E19" s="89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90"/>
      <c r="R19" s="90"/>
      <c r="S19" s="90"/>
      <c r="T19" s="90"/>
      <c r="U19" s="90"/>
      <c r="V19" s="16"/>
      <c r="W19" s="55"/>
      <c r="X19" s="16"/>
      <c r="Y19" s="62"/>
      <c r="Z19" s="62"/>
      <c r="AA19" s="62"/>
      <c r="AB19" s="62"/>
      <c r="AC19" s="62"/>
      <c r="AD19" s="62"/>
    </row>
    <row r="20" spans="1:30" x14ac:dyDescent="0.25">
      <c r="A20" s="71"/>
      <c r="B20" s="55"/>
      <c r="C20" s="16"/>
      <c r="D20" s="55"/>
      <c r="E20" s="89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90"/>
      <c r="R20" s="90"/>
      <c r="S20" s="90"/>
      <c r="T20" s="90"/>
      <c r="U20" s="90"/>
      <c r="V20" s="16"/>
      <c r="W20" s="55"/>
      <c r="X20" s="16"/>
      <c r="Y20" s="62"/>
      <c r="Z20" s="62"/>
      <c r="AA20" s="62"/>
      <c r="AB20" s="62"/>
      <c r="AC20" s="62"/>
      <c r="AD20" s="62"/>
    </row>
    <row r="21" spans="1:30" x14ac:dyDescent="0.25">
      <c r="A21" s="71"/>
      <c r="B21" s="55"/>
      <c r="C21" s="16"/>
      <c r="D21" s="55"/>
      <c r="E21" s="89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90"/>
      <c r="R21" s="90"/>
      <c r="S21" s="90"/>
      <c r="T21" s="90"/>
      <c r="U21" s="90"/>
      <c r="V21" s="16"/>
      <c r="W21" s="55"/>
      <c r="X21" s="16"/>
      <c r="Y21" s="62"/>
      <c r="Z21" s="62"/>
      <c r="AA21" s="62"/>
      <c r="AB21" s="62"/>
      <c r="AC21" s="62"/>
      <c r="AD21" s="62"/>
    </row>
    <row r="22" spans="1:30" x14ac:dyDescent="0.25">
      <c r="A22" s="71"/>
      <c r="B22" s="55"/>
      <c r="C22" s="16"/>
      <c r="D22" s="55"/>
      <c r="E22" s="89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90"/>
      <c r="R22" s="90"/>
      <c r="S22" s="90"/>
      <c r="T22" s="90"/>
      <c r="U22" s="90"/>
      <c r="V22" s="16"/>
      <c r="W22" s="55"/>
      <c r="X22" s="16"/>
      <c r="Y22" s="62"/>
      <c r="Z22" s="62"/>
      <c r="AA22" s="62"/>
      <c r="AB22" s="62"/>
      <c r="AC22" s="62"/>
      <c r="AD22" s="62"/>
    </row>
    <row r="23" spans="1:30" x14ac:dyDescent="0.25">
      <c r="A23" s="71"/>
      <c r="B23" s="55"/>
      <c r="C23" s="16"/>
      <c r="D23" s="55"/>
      <c r="E23" s="89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90"/>
      <c r="R23" s="90"/>
      <c r="S23" s="90"/>
      <c r="T23" s="90"/>
      <c r="U23" s="90"/>
      <c r="V23" s="16"/>
      <c r="W23" s="55"/>
      <c r="X23" s="16"/>
      <c r="Y23" s="62"/>
      <c r="Z23" s="62"/>
      <c r="AA23" s="62"/>
      <c r="AB23" s="62"/>
      <c r="AC23" s="62"/>
      <c r="AD23" s="62"/>
    </row>
    <row r="24" spans="1:30" x14ac:dyDescent="0.25">
      <c r="A24" s="71"/>
      <c r="B24" s="55"/>
      <c r="C24" s="16"/>
      <c r="D24" s="55"/>
      <c r="E24" s="89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90"/>
      <c r="R24" s="90"/>
      <c r="S24" s="90"/>
      <c r="T24" s="90"/>
      <c r="U24" s="90"/>
      <c r="V24" s="16"/>
      <c r="W24" s="55"/>
      <c r="X24" s="16"/>
      <c r="Y24" s="62"/>
      <c r="Z24" s="62"/>
      <c r="AA24" s="62"/>
      <c r="AB24" s="62"/>
      <c r="AC24" s="62"/>
      <c r="AD24" s="62"/>
    </row>
    <row r="25" spans="1:30" x14ac:dyDescent="0.25">
      <c r="A25" s="71"/>
      <c r="B25" s="55"/>
      <c r="C25" s="16"/>
      <c r="D25" s="55"/>
      <c r="E25" s="89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90"/>
      <c r="R25" s="90"/>
      <c r="S25" s="90"/>
      <c r="T25" s="90"/>
      <c r="U25" s="90"/>
      <c r="V25" s="16"/>
      <c r="W25" s="55"/>
      <c r="X25" s="16"/>
      <c r="Y25" s="62"/>
      <c r="Z25" s="62"/>
      <c r="AA25" s="62"/>
      <c r="AB25" s="62"/>
      <c r="AC25" s="62"/>
      <c r="AD25" s="62"/>
    </row>
    <row r="26" spans="1:30" x14ac:dyDescent="0.25">
      <c r="A26" s="71"/>
      <c r="B26" s="55"/>
      <c r="C26" s="16"/>
      <c r="D26" s="55"/>
      <c r="E26" s="89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90"/>
      <c r="R26" s="90"/>
      <c r="S26" s="90"/>
      <c r="T26" s="90"/>
      <c r="U26" s="90"/>
      <c r="V26" s="16"/>
      <c r="W26" s="55"/>
      <c r="X26" s="16"/>
      <c r="Y26" s="62"/>
      <c r="Z26" s="62"/>
      <c r="AA26" s="62"/>
      <c r="AB26" s="62"/>
      <c r="AC26" s="62"/>
      <c r="AD26" s="62"/>
    </row>
    <row r="27" spans="1:30" x14ac:dyDescent="0.25">
      <c r="A27" s="71"/>
      <c r="B27" s="55"/>
      <c r="C27" s="16"/>
      <c r="D27" s="55"/>
      <c r="E27" s="89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90"/>
      <c r="R27" s="90"/>
      <c r="S27" s="90"/>
      <c r="T27" s="90"/>
      <c r="U27" s="90"/>
      <c r="V27" s="16"/>
      <c r="W27" s="55"/>
      <c r="X27" s="16"/>
      <c r="Y27" s="62"/>
      <c r="Z27" s="62"/>
      <c r="AA27" s="62"/>
      <c r="AB27" s="62"/>
      <c r="AC27" s="62"/>
      <c r="AD27" s="62"/>
    </row>
    <row r="28" spans="1:30" x14ac:dyDescent="0.25">
      <c r="A28" s="71"/>
      <c r="B28" s="55"/>
      <c r="C28" s="16"/>
      <c r="D28" s="55"/>
      <c r="E28" s="89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90"/>
      <c r="R28" s="90"/>
      <c r="S28" s="90"/>
      <c r="T28" s="90"/>
      <c r="U28" s="90"/>
      <c r="V28" s="16"/>
      <c r="W28" s="55"/>
      <c r="X28" s="16"/>
      <c r="Y28" s="62"/>
      <c r="Z28" s="62"/>
      <c r="AA28" s="62"/>
      <c r="AB28" s="62"/>
      <c r="AC28" s="62"/>
      <c r="AD28" s="62"/>
    </row>
    <row r="29" spans="1:30" x14ac:dyDescent="0.25">
      <c r="A29" s="71"/>
      <c r="B29" s="55"/>
      <c r="C29" s="16"/>
      <c r="D29" s="55"/>
      <c r="E29" s="89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90"/>
      <c r="R29" s="90"/>
      <c r="S29" s="90"/>
      <c r="T29" s="90"/>
      <c r="U29" s="90"/>
      <c r="V29" s="16"/>
      <c r="W29" s="55"/>
      <c r="X29" s="16"/>
      <c r="Y29" s="62"/>
      <c r="Z29" s="62"/>
      <c r="AA29" s="62"/>
      <c r="AB29" s="62"/>
      <c r="AC29" s="62"/>
      <c r="AD29" s="62"/>
    </row>
    <row r="30" spans="1:30" x14ac:dyDescent="0.25">
      <c r="A30" s="71"/>
      <c r="B30" s="55"/>
      <c r="C30" s="16"/>
      <c r="D30" s="55"/>
      <c r="E30" s="89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90"/>
      <c r="R30" s="90"/>
      <c r="S30" s="90"/>
      <c r="T30" s="90"/>
      <c r="U30" s="90"/>
      <c r="V30" s="16"/>
      <c r="W30" s="55"/>
      <c r="X30" s="16"/>
      <c r="Y30" s="62"/>
      <c r="Z30" s="62"/>
      <c r="AA30" s="62"/>
      <c r="AB30" s="62"/>
      <c r="AC30" s="62"/>
      <c r="AD30" s="62"/>
    </row>
    <row r="31" spans="1:30" x14ac:dyDescent="0.25">
      <c r="A31" s="71"/>
      <c r="B31" s="55"/>
      <c r="C31" s="16"/>
      <c r="D31" s="55"/>
      <c r="E31" s="89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90"/>
      <c r="R31" s="90"/>
      <c r="S31" s="90"/>
      <c r="T31" s="90"/>
      <c r="U31" s="90"/>
      <c r="V31" s="16"/>
      <c r="W31" s="55"/>
      <c r="X31" s="16"/>
      <c r="Y31" s="62"/>
      <c r="Z31" s="62"/>
      <c r="AA31" s="62"/>
      <c r="AB31" s="62"/>
      <c r="AC31" s="62"/>
      <c r="AD31" s="62"/>
    </row>
    <row r="32" spans="1:30" x14ac:dyDescent="0.25">
      <c r="A32" s="71"/>
      <c r="B32" s="55"/>
      <c r="C32" s="16"/>
      <c r="D32" s="55"/>
      <c r="E32" s="89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90"/>
      <c r="R32" s="90"/>
      <c r="S32" s="90"/>
      <c r="T32" s="90"/>
      <c r="U32" s="90"/>
      <c r="V32" s="16"/>
      <c r="W32" s="55"/>
      <c r="X32" s="16"/>
      <c r="Y32" s="62"/>
      <c r="Z32" s="62"/>
      <c r="AA32" s="62"/>
      <c r="AB32" s="62"/>
      <c r="AC32" s="62"/>
      <c r="AD32" s="62"/>
    </row>
    <row r="33" spans="1:30" x14ac:dyDescent="0.25">
      <c r="A33" s="71"/>
      <c r="B33" s="55"/>
      <c r="C33" s="16"/>
      <c r="D33" s="55"/>
      <c r="E33" s="89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90"/>
      <c r="R33" s="90"/>
      <c r="S33" s="90"/>
      <c r="T33" s="90"/>
      <c r="U33" s="90"/>
      <c r="V33" s="16"/>
      <c r="W33" s="55"/>
      <c r="X33" s="16"/>
      <c r="Y33" s="62"/>
      <c r="Z33" s="62"/>
      <c r="AA33" s="62"/>
      <c r="AB33" s="62"/>
      <c r="AC33" s="62"/>
      <c r="AD33" s="62"/>
    </row>
    <row r="34" spans="1:30" x14ac:dyDescent="0.25">
      <c r="A34" s="71"/>
      <c r="B34" s="55"/>
      <c r="C34" s="16"/>
      <c r="D34" s="55"/>
      <c r="E34" s="89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90"/>
      <c r="R34" s="90"/>
      <c r="S34" s="90"/>
      <c r="T34" s="90"/>
      <c r="U34" s="90"/>
      <c r="V34" s="16"/>
      <c r="W34" s="55"/>
      <c r="X34" s="16"/>
      <c r="Y34" s="62"/>
      <c r="Z34" s="62"/>
      <c r="AA34" s="62"/>
      <c r="AB34" s="62"/>
      <c r="AC34" s="62"/>
      <c r="AD34" s="62"/>
    </row>
    <row r="35" spans="1:30" x14ac:dyDescent="0.25">
      <c r="A35" s="71"/>
      <c r="B35" s="55"/>
      <c r="C35" s="16"/>
      <c r="D35" s="55"/>
      <c r="E35" s="89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90"/>
      <c r="R35" s="90"/>
      <c r="S35" s="90"/>
      <c r="T35" s="90"/>
      <c r="U35" s="90"/>
      <c r="V35" s="16"/>
      <c r="W35" s="55"/>
      <c r="X35" s="16"/>
      <c r="Y35" s="62"/>
      <c r="Z35" s="62"/>
      <c r="AA35" s="62"/>
      <c r="AB35" s="62"/>
      <c r="AC35" s="62"/>
      <c r="AD35" s="62"/>
    </row>
    <row r="36" spans="1:30" x14ac:dyDescent="0.25">
      <c r="A36" s="71"/>
      <c r="B36" s="55"/>
      <c r="C36" s="16"/>
      <c r="D36" s="55"/>
      <c r="E36" s="89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90"/>
      <c r="R36" s="90"/>
      <c r="S36" s="90"/>
      <c r="T36" s="90"/>
      <c r="U36" s="90"/>
      <c r="V36" s="16"/>
      <c r="W36" s="55"/>
      <c r="X36" s="16"/>
      <c r="Y36" s="62"/>
      <c r="Z36" s="62"/>
      <c r="AA36" s="62"/>
      <c r="AB36" s="62"/>
      <c r="AC36" s="62"/>
      <c r="AD36" s="62"/>
    </row>
    <row r="37" spans="1:30" x14ac:dyDescent="0.25">
      <c r="A37" s="71"/>
      <c r="B37" s="55"/>
      <c r="C37" s="16"/>
      <c r="D37" s="55"/>
      <c r="E37" s="89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90"/>
      <c r="R37" s="90"/>
      <c r="S37" s="90"/>
      <c r="T37" s="90"/>
      <c r="U37" s="90"/>
      <c r="V37" s="16"/>
      <c r="W37" s="55"/>
      <c r="X37" s="16"/>
      <c r="Y37" s="62"/>
      <c r="Z37" s="62"/>
      <c r="AA37" s="62"/>
      <c r="AB37" s="62"/>
      <c r="AC37" s="62"/>
      <c r="AD37" s="62"/>
    </row>
    <row r="38" spans="1:30" x14ac:dyDescent="0.25">
      <c r="A38" s="71"/>
      <c r="B38" s="55"/>
      <c r="C38" s="16"/>
      <c r="D38" s="55"/>
      <c r="E38" s="89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90"/>
      <c r="R38" s="90"/>
      <c r="S38" s="90"/>
      <c r="T38" s="90"/>
      <c r="U38" s="90"/>
      <c r="V38" s="16"/>
      <c r="W38" s="55"/>
      <c r="X38" s="16"/>
      <c r="Y38" s="62"/>
      <c r="Z38" s="62"/>
      <c r="AA38" s="62"/>
      <c r="AB38" s="62"/>
      <c r="AC38" s="62"/>
      <c r="AD38" s="62"/>
    </row>
    <row r="39" spans="1:30" x14ac:dyDescent="0.25">
      <c r="A39" s="71"/>
      <c r="B39" s="55"/>
      <c r="C39" s="16"/>
      <c r="D39" s="55"/>
      <c r="E39" s="89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90"/>
      <c r="R39" s="90"/>
      <c r="S39" s="90"/>
      <c r="T39" s="90"/>
      <c r="U39" s="90"/>
      <c r="V39" s="16"/>
      <c r="W39" s="55"/>
      <c r="X39" s="16"/>
      <c r="Y39" s="62"/>
      <c r="Z39" s="62"/>
      <c r="AA39" s="62"/>
      <c r="AB39" s="62"/>
      <c r="AC39" s="62"/>
      <c r="AD39" s="62"/>
    </row>
    <row r="40" spans="1:30" x14ac:dyDescent="0.25">
      <c r="A40" s="71"/>
      <c r="B40" s="55"/>
      <c r="C40" s="16"/>
      <c r="D40" s="55"/>
      <c r="E40" s="89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90"/>
      <c r="R40" s="90"/>
      <c r="S40" s="90"/>
      <c r="T40" s="90"/>
      <c r="U40" s="90"/>
      <c r="V40" s="16"/>
      <c r="W40" s="55"/>
      <c r="X40" s="16"/>
      <c r="Y40" s="62"/>
      <c r="Z40" s="62"/>
      <c r="AA40" s="62"/>
      <c r="AB40" s="62"/>
      <c r="AC40" s="62"/>
      <c r="AD40" s="62"/>
    </row>
    <row r="41" spans="1:30" x14ac:dyDescent="0.25">
      <c r="A41" s="71"/>
      <c r="B41" s="55"/>
      <c r="C41" s="16"/>
      <c r="D41" s="55"/>
      <c r="E41" s="89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90"/>
      <c r="R41" s="90"/>
      <c r="S41" s="90"/>
      <c r="T41" s="90"/>
      <c r="U41" s="90"/>
      <c r="V41" s="16"/>
      <c r="W41" s="55"/>
      <c r="X41" s="16"/>
      <c r="Y41" s="62"/>
      <c r="Z41" s="62"/>
      <c r="AA41" s="62"/>
      <c r="AB41" s="62"/>
      <c r="AC41" s="62"/>
      <c r="AD41" s="62"/>
    </row>
    <row r="42" spans="1:30" x14ac:dyDescent="0.25">
      <c r="A42" s="71"/>
      <c r="B42" s="55"/>
      <c r="C42" s="16"/>
      <c r="D42" s="55"/>
      <c r="E42" s="89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90"/>
      <c r="R42" s="90"/>
      <c r="S42" s="90"/>
      <c r="T42" s="90"/>
      <c r="U42" s="90"/>
      <c r="V42" s="16"/>
      <c r="W42" s="55"/>
      <c r="X42" s="16"/>
      <c r="Y42" s="62"/>
      <c r="Z42" s="62"/>
      <c r="AA42" s="62"/>
      <c r="AB42" s="62"/>
      <c r="AC42" s="62"/>
      <c r="AD42" s="62"/>
    </row>
    <row r="43" spans="1:30" x14ac:dyDescent="0.25">
      <c r="A43" s="71"/>
      <c r="B43" s="55"/>
      <c r="C43" s="16"/>
      <c r="D43" s="55"/>
      <c r="E43" s="89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90"/>
      <c r="R43" s="90"/>
      <c r="S43" s="90"/>
      <c r="T43" s="90"/>
      <c r="U43" s="90"/>
      <c r="V43" s="16"/>
      <c r="W43" s="55"/>
      <c r="X43" s="16"/>
      <c r="Y43" s="62"/>
      <c r="Z43" s="62"/>
      <c r="AA43" s="62"/>
      <c r="AB43" s="62"/>
      <c r="AC43" s="62"/>
      <c r="AD43" s="62"/>
    </row>
    <row r="44" spans="1:30" x14ac:dyDescent="0.25">
      <c r="A44" s="71"/>
      <c r="B44" s="55"/>
      <c r="C44" s="16"/>
      <c r="D44" s="55"/>
      <c r="E44" s="89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90"/>
      <c r="R44" s="90"/>
      <c r="S44" s="90"/>
      <c r="T44" s="90"/>
      <c r="U44" s="90"/>
      <c r="V44" s="16"/>
      <c r="W44" s="55"/>
      <c r="X44" s="16"/>
      <c r="Y44" s="62"/>
      <c r="Z44" s="62"/>
      <c r="AA44" s="62"/>
      <c r="AB44" s="62"/>
      <c r="AC44" s="62"/>
      <c r="AD44" s="62"/>
    </row>
    <row r="45" spans="1:30" x14ac:dyDescent="0.25">
      <c r="A45" s="71"/>
      <c r="B45" s="55"/>
      <c r="C45" s="16"/>
      <c r="D45" s="55"/>
      <c r="E45" s="89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90"/>
      <c r="R45" s="90"/>
      <c r="S45" s="90"/>
      <c r="T45" s="90"/>
      <c r="U45" s="90"/>
      <c r="V45" s="16"/>
      <c r="W45" s="55"/>
      <c r="X45" s="16"/>
      <c r="Y45" s="62"/>
      <c r="Z45" s="62"/>
      <c r="AA45" s="62"/>
      <c r="AB45" s="62"/>
      <c r="AC45" s="62"/>
      <c r="AD45" s="62"/>
    </row>
    <row r="46" spans="1:30" x14ac:dyDescent="0.25">
      <c r="A46" s="71"/>
      <c r="B46" s="55"/>
      <c r="C46" s="16"/>
      <c r="D46" s="55"/>
      <c r="E46" s="89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90"/>
      <c r="R46" s="90"/>
      <c r="S46" s="90"/>
      <c r="T46" s="90"/>
      <c r="U46" s="90"/>
      <c r="V46" s="16"/>
      <c r="W46" s="55"/>
      <c r="X46" s="16"/>
      <c r="Y46" s="62"/>
      <c r="Z46" s="62"/>
      <c r="AA46" s="62"/>
      <c r="AB46" s="62"/>
      <c r="AC46" s="62"/>
      <c r="AD46" s="62"/>
    </row>
    <row r="47" spans="1:30" x14ac:dyDescent="0.25">
      <c r="A47" s="71"/>
      <c r="B47" s="55"/>
      <c r="C47" s="16"/>
      <c r="D47" s="55"/>
      <c r="E47" s="89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90"/>
      <c r="R47" s="90"/>
      <c r="S47" s="90"/>
      <c r="T47" s="90"/>
      <c r="U47" s="90"/>
      <c r="V47" s="16"/>
      <c r="W47" s="55"/>
      <c r="X47" s="16"/>
      <c r="Y47" s="62"/>
      <c r="Z47" s="62"/>
      <c r="AA47" s="62"/>
      <c r="AB47" s="62"/>
      <c r="AC47" s="62"/>
      <c r="AD47" s="62"/>
    </row>
    <row r="48" spans="1:30" x14ac:dyDescent="0.25">
      <c r="A48" s="71"/>
      <c r="B48" s="55"/>
      <c r="C48" s="16"/>
      <c r="D48" s="55"/>
      <c r="E48" s="89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90"/>
      <c r="R48" s="90"/>
      <c r="S48" s="90"/>
      <c r="T48" s="90"/>
      <c r="U48" s="90"/>
      <c r="V48" s="16"/>
      <c r="W48" s="55"/>
      <c r="X48" s="16"/>
      <c r="Y48" s="62"/>
      <c r="Z48" s="62"/>
      <c r="AA48" s="62"/>
      <c r="AB48" s="62"/>
      <c r="AC48" s="62"/>
      <c r="AD48" s="62"/>
    </row>
    <row r="49" spans="1:30" x14ac:dyDescent="0.25">
      <c r="A49" s="71"/>
      <c r="B49" s="55"/>
      <c r="C49" s="16"/>
      <c r="D49" s="55"/>
      <c r="E49" s="89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90"/>
      <c r="R49" s="90"/>
      <c r="S49" s="90"/>
      <c r="T49" s="90"/>
      <c r="U49" s="90"/>
      <c r="V49" s="16"/>
      <c r="W49" s="55"/>
      <c r="X49" s="16"/>
      <c r="Y49" s="62"/>
      <c r="Z49" s="62"/>
      <c r="AA49" s="62"/>
      <c r="AB49" s="62"/>
      <c r="AC49" s="62"/>
      <c r="AD49" s="62"/>
    </row>
    <row r="50" spans="1:30" x14ac:dyDescent="0.25">
      <c r="A50" s="71"/>
      <c r="B50" s="55"/>
      <c r="C50" s="16"/>
      <c r="D50" s="55"/>
      <c r="E50" s="89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90"/>
      <c r="R50" s="90"/>
      <c r="S50" s="90"/>
      <c r="T50" s="90"/>
      <c r="U50" s="90"/>
      <c r="V50" s="16"/>
      <c r="W50" s="55"/>
      <c r="X50" s="16"/>
      <c r="Y50" s="62"/>
      <c r="Z50" s="62"/>
      <c r="AA50" s="62"/>
      <c r="AB50" s="62"/>
      <c r="AC50" s="62"/>
      <c r="AD50" s="62"/>
    </row>
    <row r="51" spans="1:30" x14ac:dyDescent="0.25">
      <c r="A51" s="71"/>
      <c r="B51" s="55"/>
      <c r="C51" s="16"/>
      <c r="D51" s="55"/>
      <c r="E51" s="89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90"/>
      <c r="R51" s="90"/>
      <c r="S51" s="90"/>
      <c r="T51" s="90"/>
      <c r="U51" s="90"/>
      <c r="V51" s="16"/>
      <c r="W51" s="55"/>
      <c r="X51" s="16"/>
      <c r="Y51" s="62"/>
      <c r="Z51" s="62"/>
      <c r="AA51" s="62"/>
      <c r="AB51" s="62"/>
      <c r="AC51" s="62"/>
      <c r="AD51" s="62"/>
    </row>
    <row r="52" spans="1:30" x14ac:dyDescent="0.25">
      <c r="A52" s="71"/>
      <c r="B52" s="55"/>
      <c r="C52" s="16"/>
      <c r="D52" s="55"/>
      <c r="E52" s="89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90"/>
      <c r="R52" s="90"/>
      <c r="S52" s="90"/>
      <c r="T52" s="90"/>
      <c r="U52" s="90"/>
      <c r="V52" s="16"/>
      <c r="W52" s="55"/>
      <c r="X52" s="16"/>
      <c r="Y52" s="62"/>
      <c r="Z52" s="62"/>
      <c r="AA52" s="62"/>
      <c r="AB52" s="62"/>
      <c r="AC52" s="62"/>
      <c r="AD52" s="62"/>
    </row>
    <row r="53" spans="1:30" x14ac:dyDescent="0.25">
      <c r="A53" s="71"/>
      <c r="B53" s="55"/>
      <c r="C53" s="16"/>
      <c r="D53" s="55"/>
      <c r="E53" s="89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90"/>
      <c r="R53" s="90"/>
      <c r="S53" s="90"/>
      <c r="T53" s="90"/>
      <c r="U53" s="90"/>
      <c r="V53" s="16"/>
      <c r="W53" s="55"/>
      <c r="X53" s="16"/>
      <c r="Y53" s="62"/>
      <c r="Z53" s="62"/>
      <c r="AA53" s="62"/>
      <c r="AB53" s="62"/>
      <c r="AC53" s="62"/>
      <c r="AD53" s="62"/>
    </row>
    <row r="54" spans="1:30" x14ac:dyDescent="0.25">
      <c r="A54" s="71"/>
      <c r="B54" s="55"/>
      <c r="C54" s="16"/>
      <c r="D54" s="55"/>
      <c r="E54" s="89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90"/>
      <c r="R54" s="90"/>
      <c r="S54" s="90"/>
      <c r="T54" s="90"/>
      <c r="U54" s="90"/>
      <c r="V54" s="16"/>
      <c r="W54" s="55"/>
      <c r="X54" s="16"/>
      <c r="Y54" s="62"/>
      <c r="Z54" s="62"/>
      <c r="AA54" s="62"/>
      <c r="AB54" s="62"/>
      <c r="AC54" s="62"/>
      <c r="AD54" s="62"/>
    </row>
    <row r="55" spans="1:30" x14ac:dyDescent="0.25">
      <c r="A55" s="71"/>
      <c r="B55" s="55"/>
      <c r="C55" s="16"/>
      <c r="D55" s="55"/>
      <c r="E55" s="89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90"/>
      <c r="R55" s="90"/>
      <c r="S55" s="90"/>
      <c r="T55" s="90"/>
      <c r="U55" s="90"/>
      <c r="V55" s="16"/>
      <c r="W55" s="55"/>
      <c r="X55" s="16"/>
      <c r="Y55" s="62"/>
      <c r="Z55" s="62"/>
      <c r="AA55" s="62"/>
      <c r="AB55" s="62"/>
      <c r="AC55" s="62"/>
      <c r="AD55" s="62"/>
    </row>
    <row r="56" spans="1:30" x14ac:dyDescent="0.25">
      <c r="A56" s="71"/>
      <c r="B56" s="55"/>
      <c r="C56" s="16"/>
      <c r="D56" s="55"/>
      <c r="E56" s="89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90"/>
      <c r="R56" s="90"/>
      <c r="S56" s="90"/>
      <c r="T56" s="90"/>
      <c r="U56" s="90"/>
      <c r="V56" s="16"/>
      <c r="W56" s="55"/>
      <c r="X56" s="16"/>
      <c r="Y56" s="62"/>
      <c r="Z56" s="62"/>
      <c r="AA56" s="62"/>
      <c r="AB56" s="62"/>
      <c r="AC56" s="62"/>
      <c r="AD56" s="62"/>
    </row>
    <row r="57" spans="1:30" x14ac:dyDescent="0.25">
      <c r="A57" s="71"/>
      <c r="B57" s="55"/>
      <c r="C57" s="16"/>
      <c r="D57" s="55"/>
      <c r="E57" s="89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90"/>
      <c r="R57" s="90"/>
      <c r="S57" s="90"/>
      <c r="T57" s="90"/>
      <c r="U57" s="90"/>
      <c r="V57" s="16"/>
      <c r="W57" s="55"/>
      <c r="X57" s="16"/>
      <c r="Y57" s="62"/>
      <c r="Z57" s="62"/>
      <c r="AA57" s="62"/>
      <c r="AB57" s="62"/>
      <c r="AC57" s="62"/>
      <c r="AD57" s="62"/>
    </row>
    <row r="58" spans="1:30" x14ac:dyDescent="0.25">
      <c r="A58" s="71"/>
      <c r="B58" s="55"/>
      <c r="C58" s="16"/>
      <c r="D58" s="55"/>
      <c r="E58" s="89"/>
      <c r="G58" s="16"/>
      <c r="H58" s="16"/>
      <c r="I58" s="16"/>
      <c r="J58" s="10"/>
      <c r="K58" s="10"/>
      <c r="L58" s="10"/>
      <c r="M58" s="16"/>
      <c r="N58" s="16"/>
      <c r="O58" s="16"/>
      <c r="P58" s="16"/>
      <c r="Q58" s="90"/>
      <c r="R58" s="90"/>
      <c r="S58" s="90"/>
      <c r="T58" s="90"/>
      <c r="U58" s="90"/>
      <c r="V58" s="16"/>
      <c r="W58" s="55"/>
      <c r="X58" s="16"/>
      <c r="Y58" s="62"/>
      <c r="Z58" s="62"/>
      <c r="AA58" s="62"/>
      <c r="AB58" s="62"/>
      <c r="AC58" s="62"/>
      <c r="AD58" s="6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2023-09-03T22:08:28Z</dcterms:modified>
</cp:coreProperties>
</file>